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0" yWindow="465" windowWidth="20730" windowHeight="11760"/>
  </bookViews>
  <sheets>
    <sheet name="Instruktionen" sheetId="7" r:id="rId1"/>
    <sheet name="Eingabe Dokumentenanalyse" sheetId="13" r:id="rId2"/>
    <sheet name="dropdown" sheetId="15" state="hidden" r:id="rId3"/>
    <sheet name="Eingabe Begehung" sheetId="4" r:id="rId4"/>
    <sheet name="Umkodiert" sheetId="11" state="hidden" r:id="rId5"/>
    <sheet name="Ergebnis-Grafik" sheetId="3" r:id="rId6"/>
    <sheet name="Ergebnis-Zusammenfassung" sheetId="5" r:id="rId7"/>
    <sheet name="Ergebnis-Übersicht" sheetId="6" r:id="rId8"/>
    <sheet name="Maßnahmenplan" sheetId="8" r:id="rId9"/>
    <sheet name="FAQ" sheetId="14" r:id="rId10"/>
  </sheets>
  <definedNames>
    <definedName name="AnzTaetigkeiten">3</definedName>
    <definedName name="_xlnm.Print_Area" localSheetId="3">'Eingabe Begehung'!$A$1:$G$156</definedName>
    <definedName name="_xlnm.Print_Area" localSheetId="1">'Eingabe Dokumentenanalyse'!$A$1:$G$100</definedName>
    <definedName name="_xlnm.Print_Area" localSheetId="5">'Ergebnis-Grafik'!$A$1:$R$16</definedName>
    <definedName name="_xlnm.Print_Area" localSheetId="7">'Ergebnis-Übersicht'!$A$1:$Q$3</definedName>
    <definedName name="_xlnm.Print_Area" localSheetId="6">'Ergebnis-Zusammenfassung'!$A$1:$F$120</definedName>
    <definedName name="_xlnm.Print_Area" localSheetId="9">FAQ!$A$1:$A$15</definedName>
    <definedName name="_xlnm.Print_Area" localSheetId="0">Instruktionen!$A$1:$D$17</definedName>
    <definedName name="_xlnm.Print_Area" localSheetId="8">Maßnahmenplan!$A$1:$I$34</definedName>
    <definedName name="_xlnm.Print_Area" localSheetId="4">Umkodiert!$A$1:$J$123</definedName>
    <definedName name="_xlnm.Print_Titles" localSheetId="3">'Eingabe Begehung'!$1:$7</definedName>
    <definedName name="_xlnm.Print_Titles" localSheetId="1">'Eingabe Dokumentenanalyse'!$1:$6</definedName>
    <definedName name="_xlnm.Print_Titles" localSheetId="6">'Ergebnis-Zusammenfassung'!$1:$8</definedName>
    <definedName name="_xlnm.Print_Titles" localSheetId="8">Maßnahmenplan!$1:$2</definedName>
  </definedNames>
  <calcPr calcId="14562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4" i="5" l="1"/>
  <c r="C1" i="8" l="1"/>
  <c r="D1" i="8"/>
  <c r="H16" i="11" l="1" a="1"/>
  <c r="H16" i="11" s="1"/>
  <c r="H7" i="11" a="1"/>
  <c r="H7" i="11" s="1"/>
  <c r="C119" i="5" l="1"/>
  <c r="C118" i="5"/>
  <c r="C117" i="5"/>
  <c r="C116" i="5"/>
  <c r="C115" i="5"/>
  <c r="C113" i="5"/>
  <c r="C87" i="5"/>
  <c r="C67" i="5"/>
  <c r="C66" i="5"/>
  <c r="C61" i="5"/>
  <c r="C60" i="5"/>
  <c r="C43" i="5"/>
  <c r="C31" i="5"/>
  <c r="C57" i="5"/>
  <c r="C56" i="5"/>
  <c r="C55" i="5"/>
  <c r="C40" i="5"/>
  <c r="C39" i="5"/>
  <c r="C38" i="5"/>
  <c r="C37" i="5"/>
  <c r="C34" i="5"/>
  <c r="C36" i="5"/>
  <c r="C33" i="5"/>
  <c r="C22" i="5"/>
  <c r="H14" i="11" l="1" a="1"/>
  <c r="H14" i="11" s="1"/>
  <c r="H13" i="11" a="1"/>
  <c r="H13" i="11" s="1"/>
  <c r="H12" i="11" a="1"/>
  <c r="H12" i="11" s="1"/>
  <c r="H11" i="11" a="1"/>
  <c r="H11" i="11" s="1"/>
  <c r="H10" i="11" a="1"/>
  <c r="H10" i="11" s="1"/>
  <c r="H9" i="11" a="1"/>
  <c r="H9" i="11" s="1"/>
  <c r="H8" i="11" a="1"/>
  <c r="H8" i="11" s="1"/>
  <c r="H6" i="11" a="1"/>
  <c r="H6" i="11" s="1"/>
  <c r="H5" i="11" a="1"/>
  <c r="H5" i="11" s="1"/>
  <c r="H4" i="11" a="1"/>
  <c r="H4" i="11" s="1"/>
  <c r="H18" i="11" a="1"/>
  <c r="H18" i="11" s="1"/>
  <c r="C117" i="11"/>
  <c r="C119" i="11"/>
  <c r="C120" i="11"/>
  <c r="C121" i="11"/>
  <c r="C122" i="11"/>
  <c r="C123" i="11"/>
  <c r="C88" i="11"/>
  <c r="C66" i="11"/>
  <c r="C67" i="11"/>
  <c r="C60" i="11"/>
  <c r="C59" i="11"/>
  <c r="C56" i="11"/>
  <c r="C55" i="11"/>
  <c r="C54" i="11"/>
  <c r="C41" i="11"/>
  <c r="C38" i="11"/>
  <c r="C37" i="11"/>
  <c r="C36" i="11"/>
  <c r="C35" i="11"/>
  <c r="C34" i="11"/>
  <c r="C32" i="11"/>
  <c r="C31" i="11"/>
  <c r="B28" i="11"/>
  <c r="C28" i="11" s="1"/>
  <c r="C17" i="11"/>
  <c r="B3" i="8" l="1"/>
  <c r="C13" i="5"/>
  <c r="B60" i="5" l="1"/>
  <c r="B4" i="4" l="1"/>
  <c r="B5" i="4"/>
  <c r="B123" i="11" l="1"/>
  <c r="B122" i="11"/>
  <c r="B121" i="11"/>
  <c r="B120" i="11"/>
  <c r="B119" i="11"/>
  <c r="B117" i="11"/>
  <c r="B116" i="11"/>
  <c r="C116" i="11" s="1"/>
  <c r="B115" i="11"/>
  <c r="C115" i="11" s="1"/>
  <c r="B114" i="11"/>
  <c r="C114" i="11" s="1"/>
  <c r="B112" i="11"/>
  <c r="C112" i="11" s="1"/>
  <c r="B111" i="11"/>
  <c r="C111" i="11" s="1"/>
  <c r="B110" i="11"/>
  <c r="C110" i="11" s="1"/>
  <c r="B109" i="11"/>
  <c r="C109" i="11" s="1"/>
  <c r="B108" i="11"/>
  <c r="C108" i="11" s="1"/>
  <c r="B107" i="11"/>
  <c r="C107" i="11" s="1"/>
  <c r="B106" i="11"/>
  <c r="C106" i="11" s="1"/>
  <c r="B105" i="11"/>
  <c r="C105" i="11" s="1"/>
  <c r="B103" i="11"/>
  <c r="C103" i="11" s="1"/>
  <c r="B102" i="11"/>
  <c r="C102" i="11" s="1"/>
  <c r="B101" i="11"/>
  <c r="C101" i="11" s="1"/>
  <c r="B100" i="11"/>
  <c r="C100" i="11" s="1"/>
  <c r="B99" i="11"/>
  <c r="C99" i="11" s="1"/>
  <c r="B98" i="11"/>
  <c r="C98" i="11" s="1"/>
  <c r="B97" i="11"/>
  <c r="C97" i="11" s="1"/>
  <c r="B94" i="11"/>
  <c r="C94" i="11" s="1"/>
  <c r="B93" i="11"/>
  <c r="C93" i="11" s="1"/>
  <c r="B92" i="11"/>
  <c r="C92" i="11" s="1"/>
  <c r="B91" i="11"/>
  <c r="C91" i="11" s="1"/>
  <c r="B90" i="11"/>
  <c r="C90" i="11" s="1"/>
  <c r="B89" i="11"/>
  <c r="C89" i="11" s="1"/>
  <c r="B88" i="11"/>
  <c r="B87" i="11"/>
  <c r="C87" i="11" s="1"/>
  <c r="B85" i="11"/>
  <c r="C85" i="11" s="1"/>
  <c r="B84" i="11"/>
  <c r="C84" i="11" s="1"/>
  <c r="B82" i="11"/>
  <c r="C82" i="11" s="1"/>
  <c r="B83" i="11"/>
  <c r="C83" i="11" s="1"/>
  <c r="B78" i="11"/>
  <c r="C78" i="11" s="1"/>
  <c r="B77" i="11"/>
  <c r="C77" i="11" s="1"/>
  <c r="B75" i="11"/>
  <c r="C75" i="11" s="1"/>
  <c r="B76" i="11"/>
  <c r="C76" i="11" s="1"/>
  <c r="B70" i="11"/>
  <c r="C70" i="11" s="1"/>
  <c r="B69" i="11"/>
  <c r="C69" i="11" s="1"/>
  <c r="B68" i="11"/>
  <c r="C68" i="11" s="1"/>
  <c r="B67" i="11"/>
  <c r="B66" i="11"/>
  <c r="B65" i="11"/>
  <c r="C65" i="11" s="1"/>
  <c r="B63" i="11"/>
  <c r="C63" i="11" s="1"/>
  <c r="B62" i="11"/>
  <c r="C62" i="11" s="1"/>
  <c r="B60" i="11"/>
  <c r="B59" i="11"/>
  <c r="B57" i="11"/>
  <c r="C57" i="11" s="1"/>
  <c r="B61" i="11"/>
  <c r="C61" i="11" s="1"/>
  <c r="B50" i="11"/>
  <c r="C50" i="11" s="1"/>
  <c r="B49" i="11"/>
  <c r="C49" i="11" s="1"/>
  <c r="B48" i="11"/>
  <c r="C48" i="11" s="1"/>
  <c r="B51" i="11"/>
  <c r="C51" i="11" s="1"/>
  <c r="B41" i="11"/>
  <c r="B29" i="11"/>
  <c r="C29" i="11" s="1"/>
  <c r="B11" i="11"/>
  <c r="C11" i="11" s="1"/>
  <c r="B9" i="11"/>
  <c r="C9" i="11" s="1"/>
  <c r="B8" i="11"/>
  <c r="C8" i="11" s="1"/>
  <c r="B7" i="11"/>
  <c r="C7" i="11" s="1"/>
  <c r="B6" i="11"/>
  <c r="C6" i="11" s="1"/>
  <c r="B124" i="11"/>
  <c r="C124" i="11" s="1"/>
  <c r="B81" i="11"/>
  <c r="C81" i="11" s="1"/>
  <c r="B80" i="11"/>
  <c r="C80" i="11" s="1"/>
  <c r="B74" i="11"/>
  <c r="C74" i="11" s="1"/>
  <c r="B73" i="11"/>
  <c r="C73" i="11" s="1"/>
  <c r="B71" i="11"/>
  <c r="C71" i="11" s="1"/>
  <c r="B56" i="11"/>
  <c r="B55" i="11"/>
  <c r="B54" i="11"/>
  <c r="B47" i="11"/>
  <c r="C47" i="11" s="1"/>
  <c r="B46" i="11"/>
  <c r="C46" i="11" s="1"/>
  <c r="B45" i="11"/>
  <c r="C45" i="11" s="1"/>
  <c r="B44" i="11"/>
  <c r="C44" i="11" s="1"/>
  <c r="B43" i="11"/>
  <c r="C43" i="11" s="1"/>
  <c r="B40" i="11"/>
  <c r="C40" i="11" s="1"/>
  <c r="B38" i="11"/>
  <c r="B37" i="11"/>
  <c r="B36" i="11"/>
  <c r="B35" i="11"/>
  <c r="B34" i="11"/>
  <c r="B31" i="11"/>
  <c r="B32" i="11"/>
  <c r="B27" i="11"/>
  <c r="C27" i="11" s="1"/>
  <c r="B26" i="11"/>
  <c r="C26" i="11" s="1"/>
  <c r="B25" i="11"/>
  <c r="C25" i="11" s="1"/>
  <c r="B23" i="11"/>
  <c r="C23" i="11" s="1"/>
  <c r="B21" i="11"/>
  <c r="C21" i="11" s="1"/>
  <c r="B20" i="11"/>
  <c r="C20" i="11" s="1"/>
  <c r="B19" i="11"/>
  <c r="C19" i="11" s="1"/>
  <c r="B17" i="11"/>
  <c r="B16" i="11"/>
  <c r="C16" i="11" s="1"/>
  <c r="B15" i="11"/>
  <c r="C15" i="11" s="1"/>
  <c r="B14" i="11"/>
  <c r="C14" i="11" s="1"/>
  <c r="B5" i="11"/>
  <c r="C5" i="11" s="1"/>
  <c r="B4" i="11"/>
  <c r="C4" i="11" s="1"/>
  <c r="B2" i="11"/>
  <c r="C2" i="11" s="1"/>
  <c r="D10" i="5" s="1"/>
  <c r="C10" i="5" s="1"/>
  <c r="F32" i="5" l="1"/>
  <c r="F31" i="5"/>
  <c r="F30" i="5"/>
  <c r="F29" i="5"/>
  <c r="F28" i="5"/>
  <c r="F120" i="5"/>
  <c r="F119" i="5"/>
  <c r="F118" i="5"/>
  <c r="F109" i="5"/>
  <c r="F108" i="5"/>
  <c r="F107" i="5"/>
  <c r="F106" i="5"/>
  <c r="F105" i="5"/>
  <c r="F104" i="5"/>
  <c r="F103" i="5"/>
  <c r="F84" i="5"/>
  <c r="F83" i="5"/>
  <c r="F82" i="5"/>
  <c r="F81" i="5"/>
  <c r="F80" i="5"/>
  <c r="F79" i="5"/>
  <c r="F78" i="5"/>
  <c r="F77" i="5"/>
  <c r="F76" i="5"/>
  <c r="F75" i="5"/>
  <c r="F71" i="5"/>
  <c r="F70" i="5"/>
  <c r="F69" i="5"/>
  <c r="F68" i="5"/>
  <c r="F67" i="5"/>
  <c r="F64" i="5"/>
  <c r="F63" i="5"/>
  <c r="F62" i="5"/>
  <c r="F61" i="5"/>
  <c r="F60" i="5"/>
  <c r="F58" i="5"/>
  <c r="F57" i="5"/>
  <c r="F56" i="5"/>
  <c r="F55" i="5"/>
  <c r="F53" i="5"/>
  <c r="F52" i="5"/>
  <c r="F51" i="5"/>
  <c r="F50" i="5"/>
  <c r="F49" i="5"/>
  <c r="F48" i="5"/>
  <c r="F43" i="5"/>
  <c r="F42" i="5"/>
  <c r="F41" i="5"/>
  <c r="F40" i="5"/>
  <c r="F39" i="5"/>
  <c r="F38" i="5"/>
  <c r="F37" i="5"/>
  <c r="F21" i="5"/>
  <c r="F20" i="5"/>
  <c r="F19" i="5"/>
  <c r="F17" i="5"/>
  <c r="F16" i="5"/>
  <c r="F15" i="5"/>
  <c r="F14" i="5"/>
  <c r="F13" i="5"/>
  <c r="F12" i="5"/>
  <c r="F11" i="5"/>
  <c r="F10" i="5"/>
  <c r="D19" i="5"/>
  <c r="C19" i="5" s="1"/>
  <c r="D21" i="5"/>
  <c r="C21" i="5" s="1"/>
  <c r="D37" i="5" l="1"/>
  <c r="D119" i="5" l="1"/>
  <c r="D118" i="5"/>
  <c r="D117" i="5"/>
  <c r="D116" i="5"/>
  <c r="D115" i="5"/>
  <c r="D66" i="5"/>
  <c r="D34" i="5"/>
  <c r="D67" i="5"/>
  <c r="D61" i="5"/>
  <c r="D60" i="5"/>
  <c r="D43" i="5"/>
  <c r="D40" i="5"/>
  <c r="D39" i="5"/>
  <c r="D38" i="5"/>
  <c r="D36" i="5"/>
  <c r="D33" i="5"/>
  <c r="D22" i="5"/>
  <c r="D56" i="5"/>
  <c r="D57" i="5"/>
  <c r="D55" i="5"/>
  <c r="D120" i="5" l="1"/>
  <c r="C120" i="5" s="1"/>
  <c r="D109" i="5"/>
  <c r="C109" i="5" s="1"/>
  <c r="D108" i="5"/>
  <c r="C108" i="5" s="1"/>
  <c r="D107" i="5"/>
  <c r="C107" i="5" s="1"/>
  <c r="D106" i="5"/>
  <c r="C106" i="5" s="1"/>
  <c r="D64" i="5"/>
  <c r="C64" i="5" s="1"/>
  <c r="D63" i="5"/>
  <c r="C63" i="5" s="1"/>
  <c r="D62" i="5"/>
  <c r="C62" i="5" s="1"/>
  <c r="D49" i="5"/>
  <c r="C49" i="5" s="1"/>
  <c r="D42" i="5"/>
  <c r="C42" i="5" s="1"/>
  <c r="D26" i="5"/>
  <c r="C26" i="5" s="1"/>
  <c r="D25" i="5"/>
  <c r="C25" i="5" s="1"/>
  <c r="D24" i="5"/>
  <c r="C24" i="5" s="1"/>
  <c r="D20" i="5"/>
  <c r="C20" i="5" s="1"/>
  <c r="D104" i="5"/>
  <c r="C104" i="5" s="1"/>
  <c r="D105" i="5"/>
  <c r="C105" i="5" s="1"/>
  <c r="D78" i="5"/>
  <c r="C78" i="5" s="1"/>
  <c r="D77" i="5"/>
  <c r="C77" i="5" s="1"/>
  <c r="D76" i="5"/>
  <c r="C76" i="5" s="1"/>
  <c r="D71" i="5"/>
  <c r="C71" i="5" s="1"/>
  <c r="D70" i="5"/>
  <c r="C70" i="5" s="1"/>
  <c r="D69" i="5"/>
  <c r="C69" i="5" s="1"/>
  <c r="D68" i="5"/>
  <c r="C68" i="5" s="1"/>
  <c r="D65" i="5"/>
  <c r="C65" i="5" s="1"/>
  <c r="D58" i="5"/>
  <c r="C58" i="5" s="1"/>
  <c r="D53" i="5"/>
  <c r="C53" i="5" s="1"/>
  <c r="D52" i="5"/>
  <c r="C52" i="5" s="1"/>
  <c r="D51" i="5"/>
  <c r="C51" i="5" s="1"/>
  <c r="D50" i="5"/>
  <c r="C50" i="5" s="1"/>
  <c r="D48" i="5"/>
  <c r="C48" i="5" s="1"/>
  <c r="D47" i="5"/>
  <c r="C47" i="5" s="1"/>
  <c r="D46" i="5"/>
  <c r="C46" i="5" s="1"/>
  <c r="D45" i="5"/>
  <c r="C45" i="5" s="1"/>
  <c r="E33" i="5" l="1"/>
  <c r="J3" i="6"/>
  <c r="H17" i="11"/>
  <c r="A123" i="11"/>
  <c r="B119" i="5" s="1"/>
  <c r="A122" i="11"/>
  <c r="B118" i="5" s="1"/>
  <c r="A121" i="11"/>
  <c r="B117" i="5" s="1"/>
  <c r="A120" i="11"/>
  <c r="B116" i="5" s="1"/>
  <c r="A119" i="11"/>
  <c r="B115" i="5" s="1"/>
  <c r="A118" i="11"/>
  <c r="B114" i="5" s="1"/>
  <c r="A117" i="11"/>
  <c r="B113" i="5" s="1"/>
  <c r="A116" i="11"/>
  <c r="B112" i="5" s="1"/>
  <c r="A115" i="11"/>
  <c r="B111" i="5" s="1"/>
  <c r="A114" i="11"/>
  <c r="B110" i="5" s="1"/>
  <c r="A112" i="11"/>
  <c r="B109" i="5" s="1"/>
  <c r="A111" i="11"/>
  <c r="B108" i="5" s="1"/>
  <c r="A110" i="11"/>
  <c r="B107" i="5" s="1"/>
  <c r="A109" i="11"/>
  <c r="B106" i="5" s="1"/>
  <c r="A108" i="11"/>
  <c r="B105" i="5" s="1"/>
  <c r="A107" i="11"/>
  <c r="B104" i="5" s="1"/>
  <c r="A106" i="11"/>
  <c r="B103" i="5" s="1"/>
  <c r="A105" i="11"/>
  <c r="B102" i="5" s="1"/>
  <c r="A103" i="11"/>
  <c r="B101" i="5" s="1"/>
  <c r="A102" i="11"/>
  <c r="B100" i="5" s="1"/>
  <c r="A101" i="11"/>
  <c r="B99" i="5" s="1"/>
  <c r="A100" i="11"/>
  <c r="B98" i="5" s="1"/>
  <c r="A99" i="11"/>
  <c r="B97" i="5" s="1"/>
  <c r="A98" i="11"/>
  <c r="B96" i="5" s="1"/>
  <c r="A97" i="11"/>
  <c r="B95" i="5" s="1"/>
  <c r="A96" i="11"/>
  <c r="B94" i="5" s="1"/>
  <c r="A94" i="11"/>
  <c r="B93" i="5" s="1"/>
  <c r="A93" i="11"/>
  <c r="B92" i="5" s="1"/>
  <c r="A92" i="11"/>
  <c r="B91" i="5" s="1"/>
  <c r="A91" i="11"/>
  <c r="B90" i="5" s="1"/>
  <c r="A90" i="11"/>
  <c r="B89" i="5" s="1"/>
  <c r="A89" i="11"/>
  <c r="B88" i="5" s="1"/>
  <c r="A88" i="11"/>
  <c r="B87" i="5" s="1"/>
  <c r="A87" i="11"/>
  <c r="B86" i="5" s="1"/>
  <c r="A85" i="11"/>
  <c r="B84" i="5" s="1"/>
  <c r="A84" i="11"/>
  <c r="B83" i="5" s="1"/>
  <c r="A83" i="11"/>
  <c r="B82" i="5" s="1"/>
  <c r="A82" i="11"/>
  <c r="B81" i="5" s="1"/>
  <c r="A78" i="11"/>
  <c r="B78" i="5" s="1"/>
  <c r="A77" i="11"/>
  <c r="B77" i="5" s="1"/>
  <c r="A76" i="11"/>
  <c r="B76" i="5" s="1"/>
  <c r="A75" i="11"/>
  <c r="B75" i="5" s="1"/>
  <c r="A70" i="11"/>
  <c r="B70" i="5" s="1"/>
  <c r="A69" i="11"/>
  <c r="B69" i="5" s="1"/>
  <c r="A68" i="11"/>
  <c r="B68" i="5" s="1"/>
  <c r="A67" i="11"/>
  <c r="B67" i="5" s="1"/>
  <c r="A66" i="11"/>
  <c r="B66" i="5" s="1"/>
  <c r="A65" i="11"/>
  <c r="B65" i="5" s="1"/>
  <c r="A63" i="11"/>
  <c r="B64" i="5" s="1"/>
  <c r="A62" i="11"/>
  <c r="B63" i="5" s="1"/>
  <c r="A61" i="11"/>
  <c r="B62" i="5" s="1"/>
  <c r="A60" i="11"/>
  <c r="B61" i="5" s="1"/>
  <c r="A59" i="11"/>
  <c r="A58" i="11"/>
  <c r="B59" i="5" s="1"/>
  <c r="A57" i="11"/>
  <c r="B58" i="5" s="1"/>
  <c r="A51" i="11"/>
  <c r="B53" i="5" s="1"/>
  <c r="A50" i="11"/>
  <c r="B52" i="5" s="1"/>
  <c r="A49" i="11"/>
  <c r="B51" i="5" s="1"/>
  <c r="A48" i="11"/>
  <c r="B50" i="5" s="1"/>
  <c r="A41" i="11"/>
  <c r="B43" i="5" s="1"/>
  <c r="A29" i="11"/>
  <c r="B32" i="5" s="1"/>
  <c r="A28" i="11"/>
  <c r="B31" i="5" s="1"/>
  <c r="A11" i="11"/>
  <c r="B17" i="5" s="1"/>
  <c r="A9" i="11"/>
  <c r="B16" i="5" s="1"/>
  <c r="A8" i="11"/>
  <c r="B15" i="5" s="1"/>
  <c r="A7" i="11"/>
  <c r="A6" i="11"/>
  <c r="B13" i="5" s="1"/>
  <c r="A124" i="11" l="1"/>
  <c r="B120" i="5" s="1"/>
  <c r="A81" i="11"/>
  <c r="B80" i="5" s="1"/>
  <c r="A80" i="11"/>
  <c r="B79" i="5" s="1"/>
  <c r="A74" i="11"/>
  <c r="B74" i="5" s="1"/>
  <c r="A73" i="11"/>
  <c r="B73" i="5" s="1"/>
  <c r="A104" i="11" l="1"/>
  <c r="A95" i="11"/>
  <c r="A86" i="11"/>
  <c r="A113" i="11"/>
  <c r="A79" i="11"/>
  <c r="A72" i="11"/>
  <c r="A71" i="11"/>
  <c r="B71" i="5" s="1"/>
  <c r="A53" i="11"/>
  <c r="B54" i="5" s="1"/>
  <c r="A2" i="11"/>
  <c r="B10" i="5" s="1"/>
  <c r="C7" i="5" l="1"/>
  <c r="C6" i="5"/>
  <c r="C5" i="5"/>
  <c r="C4" i="5"/>
  <c r="C3" i="5"/>
  <c r="C2" i="5"/>
  <c r="C1" i="5"/>
  <c r="B5" i="5"/>
  <c r="B4" i="5"/>
  <c r="B3" i="5"/>
  <c r="B2" i="5"/>
  <c r="B1" i="5"/>
  <c r="A64" i="11" l="1"/>
  <c r="A56" i="11"/>
  <c r="B57" i="5" s="1"/>
  <c r="A55" i="11"/>
  <c r="B56" i="5" s="1"/>
  <c r="A54" i="11"/>
  <c r="B55" i="5" s="1"/>
  <c r="A52" i="11"/>
  <c r="A47" i="11"/>
  <c r="B49" i="5" s="1"/>
  <c r="A46" i="11"/>
  <c r="B48" i="5" s="1"/>
  <c r="A45" i="11"/>
  <c r="B47" i="5" s="1"/>
  <c r="A44" i="11"/>
  <c r="B46" i="5" s="1"/>
  <c r="A43" i="11"/>
  <c r="B45" i="5" s="1"/>
  <c r="A42" i="11"/>
  <c r="A40" i="11"/>
  <c r="B42" i="5" s="1"/>
  <c r="A39" i="11"/>
  <c r="B41" i="5" s="1"/>
  <c r="A38" i="11"/>
  <c r="B40" i="5" s="1"/>
  <c r="A37" i="11"/>
  <c r="B39" i="5" s="1"/>
  <c r="A36" i="11"/>
  <c r="B38" i="5" s="1"/>
  <c r="A35" i="11"/>
  <c r="B37" i="5" s="1"/>
  <c r="A34" i="11"/>
  <c r="B36" i="5" s="1"/>
  <c r="A33" i="11"/>
  <c r="B35" i="5" s="1"/>
  <c r="A32" i="11"/>
  <c r="B34" i="5" s="1"/>
  <c r="A31" i="11"/>
  <c r="B33" i="5" s="1"/>
  <c r="A30" i="11"/>
  <c r="A27" i="11"/>
  <c r="B30" i="5" s="1"/>
  <c r="A26" i="11"/>
  <c r="B29" i="5" s="1"/>
  <c r="A25" i="11"/>
  <c r="B28" i="5" s="1"/>
  <c r="A21" i="11"/>
  <c r="B26" i="5" s="1"/>
  <c r="A20" i="11"/>
  <c r="B25" i="5" s="1"/>
  <c r="A19" i="11"/>
  <c r="B24" i="5" s="1"/>
  <c r="A18" i="11"/>
  <c r="B23" i="5" s="1"/>
  <c r="A17" i="11"/>
  <c r="B22" i="5" s="1"/>
  <c r="A23" i="11"/>
  <c r="B27" i="5" s="1"/>
  <c r="A16" i="11"/>
  <c r="B21" i="5" s="1"/>
  <c r="A15" i="11"/>
  <c r="B20" i="5" s="1"/>
  <c r="A14" i="11"/>
  <c r="B19" i="5" s="1"/>
  <c r="A13" i="11"/>
  <c r="B18" i="5" s="1"/>
  <c r="A5" i="11"/>
  <c r="B12" i="5" s="1"/>
  <c r="A4" i="11"/>
  <c r="B11" i="5" s="1"/>
  <c r="B7" i="4" l="1"/>
  <c r="E1" i="8"/>
  <c r="A4" i="4"/>
  <c r="A5" i="4"/>
  <c r="A7" i="4"/>
  <c r="A2" i="4"/>
  <c r="F74" i="5" l="1"/>
  <c r="F73" i="5"/>
  <c r="F47" i="5"/>
  <c r="F46" i="5"/>
  <c r="F45" i="5"/>
  <c r="F36" i="5"/>
  <c r="F34" i="5"/>
  <c r="F33" i="5"/>
  <c r="F27" i="5"/>
  <c r="F26" i="5"/>
  <c r="F25" i="5"/>
  <c r="F24" i="5"/>
  <c r="F22" i="5"/>
  <c r="A24" i="11" l="1"/>
  <c r="A22" i="11"/>
  <c r="A12" i="11"/>
  <c r="A1" i="11"/>
  <c r="A3" i="11"/>
  <c r="F117" i="5" l="1"/>
  <c r="F116" i="5"/>
  <c r="F115" i="5"/>
  <c r="F113" i="5"/>
  <c r="F112" i="5"/>
  <c r="F111" i="5"/>
  <c r="F110" i="5"/>
  <c r="F102" i="5"/>
  <c r="F101" i="5"/>
  <c r="F100" i="5"/>
  <c r="F99" i="5"/>
  <c r="F98" i="5"/>
  <c r="F97" i="5"/>
  <c r="F96" i="5"/>
  <c r="F95" i="5"/>
  <c r="F93" i="5"/>
  <c r="F92" i="5"/>
  <c r="F91" i="5"/>
  <c r="F90" i="5"/>
  <c r="F89" i="5"/>
  <c r="F88" i="5"/>
  <c r="F87" i="5"/>
  <c r="F86" i="5"/>
  <c r="F66" i="5"/>
  <c r="F65" i="5"/>
  <c r="D113" i="5" l="1"/>
  <c r="D82" i="5" l="1"/>
  <c r="C82" i="5" s="1"/>
  <c r="D81" i="5"/>
  <c r="C81" i="5" s="1"/>
  <c r="D80" i="5"/>
  <c r="C80" i="5" s="1"/>
  <c r="A3" i="6" l="1"/>
  <c r="D98" i="5"/>
  <c r="C98" i="5" s="1"/>
  <c r="D97" i="5"/>
  <c r="C97" i="5" s="1"/>
  <c r="D96" i="5"/>
  <c r="C96" i="5" s="1"/>
  <c r="D95" i="5"/>
  <c r="C95" i="5" s="1"/>
  <c r="D75" i="5"/>
  <c r="C75" i="5" s="1"/>
  <c r="D74" i="5"/>
  <c r="C74" i="5" s="1"/>
  <c r="D73" i="5"/>
  <c r="C73" i="5" s="1"/>
  <c r="D15" i="5"/>
  <c r="C15" i="5" s="1"/>
  <c r="D16" i="5"/>
  <c r="C16" i="5" s="1"/>
  <c r="D30" i="5"/>
  <c r="C30" i="5" s="1"/>
  <c r="D32" i="5"/>
  <c r="C32" i="5" s="1"/>
  <c r="D83" i="5"/>
  <c r="C83" i="5" s="1"/>
  <c r="D84" i="5"/>
  <c r="C84" i="5" s="1"/>
  <c r="D11" i="5"/>
  <c r="C11" i="5" s="1"/>
  <c r="D12" i="5"/>
  <c r="C12" i="5" s="1"/>
  <c r="D13" i="5"/>
  <c r="D14" i="5"/>
  <c r="C14" i="5" s="1"/>
  <c r="D17" i="5"/>
  <c r="C17" i="5" s="1"/>
  <c r="D28" i="5"/>
  <c r="C28" i="5" s="1"/>
  <c r="D29" i="5"/>
  <c r="C29" i="5" s="1"/>
  <c r="D79" i="5"/>
  <c r="C79" i="5" s="1"/>
  <c r="D86" i="5"/>
  <c r="C86" i="5" s="1"/>
  <c r="D87" i="5"/>
  <c r="D88" i="5"/>
  <c r="C88" i="5" s="1"/>
  <c r="D89" i="5"/>
  <c r="C89" i="5" s="1"/>
  <c r="D90" i="5"/>
  <c r="C90" i="5" s="1"/>
  <c r="D91" i="5"/>
  <c r="C91" i="5" s="1"/>
  <c r="D92" i="5"/>
  <c r="C92" i="5" s="1"/>
  <c r="D93" i="5"/>
  <c r="C93" i="5" s="1"/>
  <c r="D99" i="5"/>
  <c r="C99" i="5" s="1"/>
  <c r="D100" i="5"/>
  <c r="C100" i="5" s="1"/>
  <c r="D101" i="5"/>
  <c r="C101" i="5" s="1"/>
  <c r="D102" i="5"/>
  <c r="C102" i="5" s="1"/>
  <c r="D103" i="5"/>
  <c r="C103" i="5" s="1"/>
  <c r="D110" i="5"/>
  <c r="C110" i="5" s="1"/>
  <c r="D111" i="5"/>
  <c r="C111" i="5" s="1"/>
  <c r="D112" i="5"/>
  <c r="C112" i="5" s="1"/>
  <c r="A10" i="11"/>
  <c r="D31" i="5" l="1"/>
  <c r="E18" i="5"/>
  <c r="H15" i="11"/>
  <c r="D27" i="5"/>
  <c r="C27" i="5" s="1"/>
  <c r="J38" i="11"/>
  <c r="J31" i="11"/>
  <c r="J26" i="11"/>
  <c r="J25" i="11"/>
  <c r="J27" i="11"/>
  <c r="J28" i="11"/>
  <c r="J34" i="11"/>
  <c r="J30" i="11"/>
  <c r="J36" i="11" l="1"/>
  <c r="E27" i="5"/>
  <c r="J35" i="11"/>
  <c r="E28" i="5"/>
  <c r="B5" i="8"/>
  <c r="J39" i="11"/>
  <c r="J32" i="11"/>
  <c r="B9" i="8"/>
  <c r="J37" i="11"/>
  <c r="M3" i="6"/>
  <c r="J29" i="11"/>
  <c r="I3" i="6"/>
  <c r="J33" i="11"/>
  <c r="F3" i="6"/>
  <c r="B11" i="8"/>
  <c r="D3" i="6"/>
  <c r="B7" i="8"/>
  <c r="E17" i="5"/>
  <c r="E54" i="5"/>
  <c r="B19" i="8"/>
  <c r="P3" i="6"/>
  <c r="B31" i="8"/>
  <c r="E102" i="5"/>
  <c r="O3" i="6"/>
  <c r="B29" i="8"/>
  <c r="E94" i="5"/>
  <c r="N3" i="6"/>
  <c r="B27" i="8"/>
  <c r="E86" i="5"/>
  <c r="E79" i="5"/>
  <c r="B25" i="8"/>
  <c r="L3" i="6"/>
  <c r="B23" i="8"/>
  <c r="E73" i="5"/>
  <c r="B17" i="8"/>
  <c r="E45" i="5"/>
  <c r="Q3" i="6"/>
  <c r="B33" i="8"/>
  <c r="E110" i="5"/>
  <c r="K3" i="6"/>
  <c r="B21" i="8"/>
  <c r="E65" i="5"/>
  <c r="H3" i="6"/>
  <c r="B15" i="8"/>
  <c r="G3" i="6"/>
  <c r="B13" i="8"/>
  <c r="C3" i="6"/>
  <c r="E11" i="5"/>
  <c r="E3" i="6"/>
  <c r="H19" i="11"/>
  <c r="J40" i="11" l="1"/>
  <c r="E10" i="5"/>
  <c r="B3" i="6"/>
</calcChain>
</file>

<file path=xl/sharedStrings.xml><?xml version="1.0" encoding="utf-8"?>
<sst xmlns="http://schemas.openxmlformats.org/spreadsheetml/2006/main" count="1040" uniqueCount="383">
  <si>
    <t>Vollständigkeit</t>
  </si>
  <si>
    <t>Handlungsspielraum</t>
  </si>
  <si>
    <t>Variabilität</t>
  </si>
  <si>
    <t>Verantwortung</t>
  </si>
  <si>
    <t>Qualifikation</t>
  </si>
  <si>
    <t>Emotionale Inanspruchnahme</t>
  </si>
  <si>
    <t>Arbeitszeit</t>
  </si>
  <si>
    <t>Arbeitsablauf</t>
  </si>
  <si>
    <t>Kommunikation und Kooperation</t>
  </si>
  <si>
    <t>Physische Faktoren</t>
  </si>
  <si>
    <t>Arbeitsmittel</t>
  </si>
  <si>
    <t>Die Ergebnisse im Detail</t>
  </si>
  <si>
    <t>1. Arbeitsaufgabe/Arbeitsinhalt</t>
  </si>
  <si>
    <t>2. Arbeitsorganisation</t>
  </si>
  <si>
    <t>3. Soziale Beziehungen</t>
  </si>
  <si>
    <t>4. Arbeitsumgebung</t>
  </si>
  <si>
    <t>1. Arbeitsinhalt/
Arbeitsaufgabe</t>
  </si>
  <si>
    <t>Arbeitsplatz- und Informationsgestaltung</t>
  </si>
  <si>
    <t>Physikalische und chemische Faktoren</t>
  </si>
  <si>
    <t>Die Ergebnisse sind wie folgt zu interpretieren:</t>
  </si>
  <si>
    <t>Maßnahmen und Ziel der Maßnahmen</t>
  </si>
  <si>
    <t>Wer ist
verant-
wortlich?</t>
  </si>
  <si>
    <t>Ergebnis
der Kontrolle</t>
  </si>
  <si>
    <t>Handlungs-
spielraum</t>
  </si>
  <si>
    <t>Emotionale
Inanspruch-
nahme</t>
  </si>
  <si>
    <t>Mittelwert</t>
  </si>
  <si>
    <t xml:space="preserve">3. Grunddaten eingeben: </t>
  </si>
  <si>
    <t xml:space="preserve">5. Ergebnisse sichten: </t>
  </si>
  <si>
    <t>6. Maßnahmen dokumentieren:</t>
  </si>
  <si>
    <t>Wichtig: Regelmäßiges Speichern nicht vergessen!</t>
  </si>
  <si>
    <t>Merkmalsbereich</t>
  </si>
  <si>
    <t>Information und Informationsangebot</t>
  </si>
  <si>
    <t>3. Soz. Beziehungen</t>
  </si>
  <si>
    <t>Wer
kontro-
lliert?</t>
  </si>
  <si>
    <t>Zu einer vollständigen Arbeit gehört es, dass man seine Aufgaben nicht nur ausführen, sondern auch organisieren, vor- und nachbereiten und die Arbeitsergebnisse selbstständig kontrollieren kann. Unvollständige Aufgaben können beispielsweise einen Abbau der Leistungsfähigkeit oder andere Beeinträchtigungen (z. B. Ermüdungs- und Monotonieerleben) nach sich ziehen.</t>
  </si>
  <si>
    <t>Jede Tätigkeit sollte aus Teiltätigkeiten mit unterschiedlichem Niveau geistiger/inhaltlicher Anforderungen bestehen. Abwechslung in den geistigen Anforderungen bei der Arbeit erhöht die Aufmerksamkeit, verhindert das vorzeitige Ermüden und reduziert die Wahrscheinlichkeit von Fehlern.</t>
  </si>
  <si>
    <t>Für Beschäftigte ist es wichtig, dass sie alle Informationen, die sie für die Ausübung ihrer Tätigkeit benötigen, rechtzeitig, vollständig und in verständlicher Form erhalten. Nur so sind die Beschäftigten handlungsfähig, und es kann ihnen eine fehlerfreie, effektive und vor allem auch effiziente Arbeit gelingen. Ein ungenügendes Informationsangebot verursacht Verunsicherung, aber auch Mehraufwand, z. B. durch die erforderliche Beschaffung der Informationen oder aufgrund einer erforderlichen Korrektur der Arbeitsergebnisse. Dadurch kann wiederum Zeitdruck entstehen, der im schlimmsten Fall sogar Unfälle nach sich zieht (aufgrund der entstehenden Hektik). Zu viele, ungefilterte Informationen sind jedoch auch gesundheitsgefährdend und können z. B. zu Überforderung führen.</t>
  </si>
  <si>
    <t>Ein gewisses Maß an Verantwortung ist der Gesundheit sehr zuträglich. Dabei müssen Verantwortungsbereiche und Befugnisse transparent und nachvollziehbar sein. Jeder Beschäftigte sollte wissen, wofür er verantwortlich ist und wo der Verantwortungsbereich anderer beginnt. Unklare Verantwortlichkeiten führen zu unklaren Strukturen und können Unsicherheit und Unzufriedenheit bei den Beschäftigten auslösen. Schlechtere Leistungen und vermehrte Kündigungsabsichten können beispielsweise die Folge sein.</t>
  </si>
  <si>
    <t>Jeder Mensch erwirbt im Laufe seines Lebens viele verschiedene Qualifikationen. Hierzu gehören die Schul- und Berufsausbildung, gegebenenfalls ein Studium, die Berufserfahrung, Fort-/Weiterbildungen und – nicht zu vergessen – auch die Lebenserfahrung. Es ist für die Beschäftigten motivierend, wenn sie ihre Kompetenzen und Erfahrungen im Rahmen ihrer beruflichen Tätigkeit einbringen und idealerweise sogar weiter ausbauen können. Werden die Qualifikationen der Beschäftigten nicht bei der Arbeit berücksichtigt, kann dies zu Über- oder Unterforderung und in der Folge z. B. auch zu Unzufriedenheit führen.</t>
  </si>
  <si>
    <t>Ein regelmäßiger Kontakt und eine gut funktionierende Kommunikation z. B. über berufliche Themen sind nicht nur für die Arbeitsergebnisse wichtig, sondern stärken auch das soziale Miteinander. Beschäftigte, die gut zusammenarbeiten, zeigen höhere Leistungen und eine größere Arbeitszufriedenheit und Motivation. Einzelarbeitsplätze, geringe Möglichkeiten zum Austausch und ein ungünstiges Sozialklima bergen hingegen die Gefahr von nachlassender Arbeitszufriedenheit, geringer gegenseitiger Hilfsbereitschaft, Depressionen und Rivalität.</t>
  </si>
  <si>
    <t>Gute soziale Beziehungen sind eine wichtige Ressource im Betrieb. Dazu gehört es, sich gegenseitig zu helfen, zu unterstützen und Wert auf ein gutes Miteinander zu legen. Ein gutes soziales Klima bei der Arbeit kann kritische Belastungen kompensieren. So ist beispielsweise nachgewiesen, dass die negativen Folgen hoher emotionaler Inanspruchnahme (z. B. durch intensiven Kundenkontakt) durch ein gutes Sozialklima ein Stück weit gemindert werden können. Eine mangelnde soziale Unterstützung ist hingegen mit einem erhöhten Risiko für Depressionen, Einschränkungen der psychischen Gesundheit, geringerer Arbeitszufriedenheit und vermehrten Fehlzeiten verbunden.</t>
  </si>
  <si>
    <t>Im Kern geht es hierbei um die räumlichen Arbeitsverhältnisse und die Art der Informationsgestaltung. Jeder Arbeitsplatz sollte so gestaltet sein, dass er den Beschäftigten ein Mindestmaß an Bewegungsfreiheit ermöglicht. Denn Zwangshaltungen können zu gesundheitsschädlichen Körperhaltungen und schneller Ermüdung führen. Ebenso ist die Gestaltung von Signalen und Hinweisen am Arbeitsplatz wichtig für ein gesundes und stressfreies Arbeiten. Werden z. B. Warnsignale übersehen oder überhört, passieren Fehler und im schlimmsten Fall sogar Unfälle.</t>
  </si>
  <si>
    <t xml:space="preserve">1. Speichern: </t>
  </si>
  <si>
    <t xml:space="preserve">4. Expertencheck bearbeiten: </t>
  </si>
  <si>
    <t>nein</t>
  </si>
  <si>
    <t>teilweise</t>
  </si>
  <si>
    <t>ja</t>
  </si>
  <si>
    <t>2.1.1 Wird Mehrarbeit/werden Überstunden geleistet?</t>
  </si>
  <si>
    <t>2.1.2 Wie werden Überstunden abgegolten?</t>
  </si>
  <si>
    <t>keine Vergütung</t>
  </si>
  <si>
    <t>Vergütung</t>
  </si>
  <si>
    <t>1.1. Vollständigkeit der Aufgabe</t>
  </si>
  <si>
    <t>1.2 Handlungsspielraum</t>
  </si>
  <si>
    <t>TEIL 1: DOKUMENTENANALYSE</t>
  </si>
  <si>
    <t>1.5 Verantwortung</t>
  </si>
  <si>
    <t>1.6 Qualifikation</t>
  </si>
  <si>
    <t>Vergütung möglich unter bestimmten Voraussetzungen</t>
  </si>
  <si>
    <t>ja, aber überwiegend keine Umsetzung der Anregungen</t>
  </si>
  <si>
    <t>ja und überwiegend Umsetzung der Anregungen und Rückmeldungen</t>
  </si>
  <si>
    <t>nein, nur ausführende Teiltätigkeiten</t>
  </si>
  <si>
    <t>1.7 Emotionale Inanspruchnahme</t>
  </si>
  <si>
    <t>nicht relevant für die Tätigkeit</t>
  </si>
  <si>
    <t>durch mündliche Anweisungen</t>
  </si>
  <si>
    <t>nicht relevant</t>
  </si>
  <si>
    <t>2.1 Arbeitszeit</t>
  </si>
  <si>
    <t>mehrmals pro Woche</t>
  </si>
  <si>
    <t>mehrmals pro Monat</t>
  </si>
  <si>
    <t>selten</t>
  </si>
  <si>
    <t>Überstunden werden nicht abgegolten</t>
  </si>
  <si>
    <t>5 bis 13 Tage im Voraus</t>
  </si>
  <si>
    <t>mehr als 2 Wochen im Voraus</t>
  </si>
  <si>
    <t>nie</t>
  </si>
  <si>
    <t>mindestens alle 2 Jahre</t>
  </si>
  <si>
    <t>TEIL 2: BEGEHUNG</t>
  </si>
  <si>
    <t>1.3 Variabilität (Abwechslungsreichtum)</t>
  </si>
  <si>
    <t>feste Pausenzeiten, an die sich die Beschäftigten halten müssen</t>
  </si>
  <si>
    <t>ja, mehrfach stündlich</t>
  </si>
  <si>
    <t>ja, seltener als stündlich</t>
  </si>
  <si>
    <t>2.3.1 Besteht die Möglichkeit, dass sich die Beschäftigten abstimmen oder zusammenarbeiten?</t>
  </si>
  <si>
    <t>ja, da i. d. R. Doppelbesetzung</t>
  </si>
  <si>
    <t>in angemessenem Abstand, Weitergabe aller relevanten Informationen möglich</t>
  </si>
  <si>
    <t>Die folgenden Fragen sollten unter Beteiligung der Fachkraft für Arbeitssicherheit beantwortet werden:</t>
  </si>
  <si>
    <t>4.1 Physikalische und chemische Faktoren</t>
  </si>
  <si>
    <t>nein, nie</t>
  </si>
  <si>
    <t>4.1.3 Tritt bei der Arbeit Lärm durch Menschen auf?</t>
  </si>
  <si>
    <t>4.1.4 Ist das Licht für die Arbeitsaufgabe ausreichend?</t>
  </si>
  <si>
    <t>4.1.5 Kann die Arbeit ohne Einwirkung von Zugluft ausgeübt werden?</t>
  </si>
  <si>
    <t>4.1.6 Ist die Raumtemperatur der geforderten Arbeit angepasst?</t>
  </si>
  <si>
    <t>4.1.7 Ist die Luft sauber (staub- und rauchfrei, ohne unangenehme Gerüche)?</t>
  </si>
  <si>
    <t>ja, immer</t>
  </si>
  <si>
    <t>4.2 Physische Faktoren</t>
  </si>
  <si>
    <t>4.2.1 Welche körperlichen Anforderungen sind gegeben?</t>
  </si>
  <si>
    <t>4.4 Arbeitsmittel</t>
  </si>
  <si>
    <t>nicht verfügbar</t>
  </si>
  <si>
    <t>uneingeschränkt verfügbar</t>
  </si>
  <si>
    <t>Arbeit ohne Software/Technik</t>
  </si>
  <si>
    <t>feste Zeitspanne, innerhalb derer Pausen genommen werden können</t>
  </si>
  <si>
    <t>Übertrag aus Eingabemaske</t>
  </si>
  <si>
    <t>Umkodiert für MW-Berechnung</t>
  </si>
  <si>
    <r>
      <rPr>
        <b/>
        <sz val="11"/>
        <color rgb="FFFFC000"/>
        <rFont val="Arial"/>
        <family val="2"/>
      </rPr>
      <t>gelb (Mittelwert 1,67 bis 2,33) = Die Arbeitsbedingung wird als mittelmäßig gestaltet bewertet. Es besteht Handlungsbedarf.</t>
    </r>
    <r>
      <rPr>
        <sz val="11"/>
        <color theme="1"/>
        <rFont val="Arial"/>
        <family val="2"/>
      </rPr>
      <t xml:space="preserve">
Die arbeitswissenschaftlichen Gestaltungsempfehlungen sind noch nicht erreicht. Es sind entsprechende Maßnahmen erforderlich, um daraus eine gesundheitsfördernde Ressource zu entwickeln. </t>
    </r>
  </si>
  <si>
    <t>Anmerkungen:</t>
  </si>
  <si>
    <t>1.1.1 Ist die Arbeitsaufgabe vollständig?</t>
  </si>
  <si>
    <t>Anmerkungen</t>
  </si>
  <si>
    <t>Wenn Sie aus dem Expertencheck Maßnahmen abgeleitet haben, können Sie diese im Tabellenblatt "Maßnahmenplan" dokumentieren und deren Umsetzung nachverfolgen.</t>
  </si>
  <si>
    <t>Maßnahmenplan für:</t>
  </si>
  <si>
    <t>1.4 Information und Informationsangebot</t>
  </si>
  <si>
    <t>Variabilität (Abwechslungsreichtum)</t>
  </si>
  <si>
    <t>Arbeitsablauf und Arbeitsunterbrechungen</t>
  </si>
  <si>
    <t>2.3 Kommunikation und Kooperation</t>
  </si>
  <si>
    <t>* Erklärung Einfügeoption:</t>
  </si>
  <si>
    <t>Zusatzachse</t>
  </si>
  <si>
    <t>Zusatzdaten Balken</t>
  </si>
  <si>
    <t>Bis Wann? (Datum)</t>
  </si>
  <si>
    <t>Wann?
(Datum)</t>
  </si>
  <si>
    <t>Kolleginnen und Kollegen</t>
  </si>
  <si>
    <t>Vorgesetzte</t>
  </si>
  <si>
    <t>Nach Abschluss Ihrer Eingaben finden Sie auf den anderen Tabellenblättern die Ergebnisse (grafisch, pro Frage und im Überblick für alle 16 relevanten Tätigkeitsmerkmale).</t>
  </si>
  <si>
    <t>So einfach werten Sie den PegA-Expertencheck aus – oder nutzen diese Datei direkt für Ihre Eingaben während der Dokumentenanalyse und Begehung:</t>
  </si>
  <si>
    <t>Pro Excel-Datei ist nur die Auswertung einer Tätigkeit möglich. Speichern Sie diese Datei daher unter einem prägnanten Namen ab (z. B. "Expertencheck Kommissionierung Trockenlager" oder "Expertencheck Verkauf Filiale 22").</t>
  </si>
  <si>
    <t>Bitte eintragen</t>
  </si>
  <si>
    <t>Datum:</t>
  </si>
  <si>
    <t>Tätigkeit:</t>
  </si>
  <si>
    <t>Arbeitsbereich:</t>
  </si>
  <si>
    <t>Unternehmen/Standort/Filiale:</t>
  </si>
  <si>
    <t>Verantwortliche/r für Dokumentenanalyse:</t>
  </si>
  <si>
    <t>Verantwortliche/r Begehung:</t>
  </si>
  <si>
    <t>Dokument: z. B. Tarifvertrag, Betriebsvereinbarung, Informationsmaterialien, Wertschätzungssysteme (Prämien, Boni, geldwerte Sachleistungen), Intranet-Informationen</t>
  </si>
  <si>
    <t>1.2.2 Gibt es Regelungen zur Vergütung von Verbesserungsvorschlägen?</t>
  </si>
  <si>
    <t>1.4.1 Stehen den Beschäftigten schriftliche Informationen über Arbeitsabläufe zur Verfügung?</t>
  </si>
  <si>
    <t>1.4.1.1 Arbeitsanweisungen</t>
  </si>
  <si>
    <t>1.4.1.2 Prozessablaufpläne</t>
  </si>
  <si>
    <t>nicht relevant, da keine Informationen über (neue) Produkte/Aktionen benötigt werden</t>
  </si>
  <si>
    <t>1.4.3.1 Unternehmensleitbild</t>
  </si>
  <si>
    <t>1.4.3.2 Stellenplanung</t>
  </si>
  <si>
    <t>1.4.3.3 Organigramm</t>
  </si>
  <si>
    <t>Dokument: z. B. Anforderungsprofil, Stellenbeschreibung, schriftliche Übertragung von Aufgaben</t>
  </si>
  <si>
    <t>1.5.1 Sind Verantwortlichkeiten schriftlich festgehalten?</t>
  </si>
  <si>
    <t>ja, Verantwortlichkeiten sind klar und eindeutig schriftlich festgelegt</t>
  </si>
  <si>
    <t>teilweise, es gibt schriftliche Festlegungen, diese sind aber unkonkret oder lückenhaft</t>
  </si>
  <si>
    <t>nein, Verantwortlichkeiten sind nicht schriftlich festgelegt</t>
  </si>
  <si>
    <t>Dokument: z. B. Weiterbildungskatalog/Bildungsprogramm, Qualifizierungskonzepte, Einarbeitungskonzepte</t>
  </si>
  <si>
    <t>ja, Fortbildungen werden angeboten, finanziert und als Arbeitszeit angerechnet</t>
  </si>
  <si>
    <t>ja, Fortbildungen werden angeboten, jedoch nicht finanziert oder nicht als Arbeitszeit angerechnet</t>
  </si>
  <si>
    <t>nein, es werden keine Fortbildungen angeboten</t>
  </si>
  <si>
    <t>1.6.2 Gibt es fachübergreifende betriebliche Fortbildungen (z. B. zu organisatorischen Fähigkeiten, zur Arbeit im Team, zu Führungskompetenzen)?</t>
  </si>
  <si>
    <t>1.6.3 Gibt es Einarbeitungs-/Einweisungskonzepte für neue Beschäftigte und Führungskräfte?</t>
  </si>
  <si>
    <t>ja, für alle</t>
  </si>
  <si>
    <t>ja, für einige</t>
  </si>
  <si>
    <t>Dokument: z. B. Stellenbeschreibung, Anforderungsprofil, Leitlinien/Vereinbarungen, Handlungsleitfäden, Unterlagen zu Sicherheit und Gesundheit, Konzepte, Unterweisungen, Betreuungsangebote, Unternehmensleitbild, Betriebsvereinbarungen</t>
  </si>
  <si>
    <t>nicht relevant, da kein Kontakt zu externen Personen</t>
  </si>
  <si>
    <t>1.7.3.2 Sicherheitsdienst</t>
  </si>
  <si>
    <t>1.7.3.3 Handlungsleitfäden (z. B. Vorgehensrichtlinien, Notfallplan)</t>
  </si>
  <si>
    <t>1.7.3.4 Unterweisungen zum Verhalten bei Überfällen</t>
  </si>
  <si>
    <t>1.7.3.5 Sicherheitskonzepte bei Überfällen</t>
  </si>
  <si>
    <t>Dokument: z. B. Tarifvertrag, Betriebsvereinbarungen, Zeiterfassungssysteme, registrierte Schicht- und/oder Dienstpläne, Öffnungs- bzw. Servicezeiten</t>
  </si>
  <si>
    <t>2.1.3 Inwieweit sind die Arbeitszeiten vorhersehbar? (Bekanntgabe des Dienstplans)</t>
  </si>
  <si>
    <t>0-4 Tage im Voraus</t>
  </si>
  <si>
    <t>selten oder nie</t>
  </si>
  <si>
    <t>2.1.5 Gibt es geteilte Dienste? (Schicht, die von einer Pause von mehr als 90 Minuten unterbrochen wird)</t>
  </si>
  <si>
    <t>2.2 Arbeitsablauf</t>
  </si>
  <si>
    <t>2.2.1.2 Kooperation mit Kolleginnen und Kollegen (z. B. Springereinsatz)</t>
  </si>
  <si>
    <t>teilweise (z. B. Unterstützung nur zu bestimmten Zeiten oder für bestimmte Themen)</t>
  </si>
  <si>
    <t>3.1 Kolleginnen und Kollegen</t>
  </si>
  <si>
    <t>3.1.1 Gibt es Aktivitäten zur Verbesserung des sozialen Klimas im Unternehmen/Arbeitsbereich (z. B. Betriebsausflüge, Feiern)?</t>
  </si>
  <si>
    <t>3.1.2 Gibt es Möglichkeiten, Konflikte im Team zu besprechen (z. B. im Rahmen von Teambesprechungen oder mit der Personalvertretung)?</t>
  </si>
  <si>
    <t>3.2 Vorgesetzte</t>
  </si>
  <si>
    <t>Dokument: z. B. Weiterbildungskatalog/Bildungsprogramm, Qualifizierungskonzepte, Personalentwicklungskonzepte, Mitarbeiterbesprechungsleitfaden, Besprechungsprotokolle, Betriebsvereinbarung</t>
  </si>
  <si>
    <t>3.2.1 Gibt es geplante Mitarbeitergespräche?</t>
  </si>
  <si>
    <t>ja, mit allen Mitarbeiterinnen und Mitarbeitern</t>
  </si>
  <si>
    <t>3.2.2 Wie häufig werden geplante Mitarbeitergespräche durchgeführt?</t>
  </si>
  <si>
    <t>4.4. Arbeitsmittel</t>
  </si>
  <si>
    <t>Dokument: z. B. Betriebsvereinbarung</t>
  </si>
  <si>
    <t>1.2.4 Haben die Beschäftigten die Möglichkeit, Einfluss auf die Menge ihrer Arbeit zu nehmen (z. B. weitere Kassen öffnen, Tempo von Förderanlagen verändern)?</t>
  </si>
  <si>
    <t>1.2.5 Können die Beschäftigten Einfluss auf die Reihenfolge ihrer Arbeitsschritte nehmen?</t>
  </si>
  <si>
    <t>abwechslungsreich, jede Teilaufgabe nimmt weniger als 50 % der Zeit in Anspruch</t>
  </si>
  <si>
    <t>teilweise abwechslungsreich, eine Teilaufgabe nimmt etwa 50 % der Zeit in Anspruch</t>
  </si>
  <si>
    <t>Kenntnisse und Fertigkeiten können vollumfänglich angewendet werden</t>
  </si>
  <si>
    <t>Kenntnisse und Fertigkeiten können in Teilen angewendet werden</t>
  </si>
  <si>
    <t>Kenntnisse und Fertigkeiten können wenig angewendet werden</t>
  </si>
  <si>
    <t>berufliche Qualifikation wird nicht vorausgesetzt (Anlerntätigkeit)</t>
  </si>
  <si>
    <t>Arbeit bietet kontinuierlich Möglichkeiten, hinzuzulernen (Arbeitsinhalte verändern sich in regelmäßigen Abständen, z. B. durch neue Produkte, Arbeitsmittel oder Vorgehensweisen)</t>
  </si>
  <si>
    <t>Arbeit bietet ab und zu Möglichkeiten, hinzuzulernen (Arbeitsinhalte verändern sich in unregelmäßigen Abständen, z. B. durch neue Produkte, Arbeitsmittel oder Vorgehensweisen)</t>
  </si>
  <si>
    <t>Arbeit bietet keine oder sehr wenige Möglichkeiten, hinzuzulernen (es handelt sich um monotone, sich wiederholende Arbeitsvorgänge)</t>
  </si>
  <si>
    <t>nicht relevant, da kein Kontakt mit externen Personen</t>
  </si>
  <si>
    <t>2.1.7 Wie ist das Pausensystem gestaltet?</t>
  </si>
  <si>
    <t>keine/unregelmäßige Pausen, ständig wechselnde Pausenregelungen</t>
  </si>
  <si>
    <t>2.1.8 Wie werden die Pausen gestaltet?</t>
  </si>
  <si>
    <t>2.1.9 Verlaufen die Pausen störungsfrei?</t>
  </si>
  <si>
    <t>ja, Pausen laufen störungsfrei ab (z. B. in separatem Pausenraum)</t>
  </si>
  <si>
    <t>nein, Pausen mit häufigen Störungen (z. B. Pausen auf der Verkaufsfläche, auf der Lagerfläche, am PC)</t>
  </si>
  <si>
    <t>2.2.3.1 … festgelegte Zielvorgaben/Kennzahlen (z. B. Stückzahlen pro Stunde, saisonale Vorgaben)?</t>
  </si>
  <si>
    <t>nicht relevant, da es keine Zielvorgaben gibt</t>
  </si>
  <si>
    <t>2.2.3.2 … ein technisch vorgegebenes Arbeitstempo (z. B. durch Förderanlagen)?</t>
  </si>
  <si>
    <t>nicht relevant, da es kein technisch vorgegebenes Arbeitstempo gibt</t>
  </si>
  <si>
    <t>2.3.3 Erfolgt Zuarbeit von Kolleginnen und Kollegen termin- und qualitätsgerecht?</t>
  </si>
  <si>
    <t>nicht relevant, da keine Zuarbeit erforderlich ist</t>
  </si>
  <si>
    <t>2.3.4 Gibt es Möglichkeiten zum fachlichen Austausch mit Kolleginnen und Kollegen (z. B. im Rahmen von Besprechungen/Schichtübergaben)?</t>
  </si>
  <si>
    <t>bestehen nicht, zu große räumliche Distanz und zeitliche Beschränkung</t>
  </si>
  <si>
    <t>2.3.5 Gibt es Möglichkeiten zum fachlichen Austausch mit Führungskräften (z. B. im Rahmen von Besprechungen)?</t>
  </si>
  <si>
    <t>gelegentlich, es können nicht alle relevanten Informationen weitergegeben werden</t>
  </si>
  <si>
    <t>3.1.4 Ist die Arbeitsatmosphäre zwischen den Kolleginnen und Kollegen gekennzeichnet durch gegenseitige Akzeptanz, Wertschätzung und Vertrauen?</t>
  </si>
  <si>
    <t>3.2.5 Erhalten die Beschäftigten arbeitsbezogene Rückmeldungen durch Führungskräfte?</t>
  </si>
  <si>
    <t>nein, keine Rückmeldungen</t>
  </si>
  <si>
    <t>3.2.6 Bestehen Unterstützungsmöglichkeiten durch Führungskräfte (z. B. bei herausfordernden Arbeitssituationen)?</t>
  </si>
  <si>
    <t>keine Waren ausgestellt</t>
  </si>
  <si>
    <t>4.1.8 Ist die Luftfeuchtigkeit ausreichend (d. h. ist die Luft nicht zu trocken)?</t>
  </si>
  <si>
    <t>4.2.1.1 Erfolgt die Tätigkeit überwiegend nur im Sitzen, nur im Stehen oder nur im Gehen?</t>
  </si>
  <si>
    <t>ja, Tätigkeit wird überwiegend nur im Sitzen, nur im Stehen oder nur im Gehen ausgeführt</t>
  </si>
  <si>
    <t>4.2.1.2 Verlangt die Tätigkeit Hocken oder Knien?</t>
  </si>
  <si>
    <t>4.2.1.3 Verlangt die Tätigkeit Über-Kopf-Arbeit?</t>
  </si>
  <si>
    <t>4.2.1.4 Erfordert die Tätigkeit überwiegend gleichartige, sich wiederholende Bewegungen?</t>
  </si>
  <si>
    <t>ja (z. B. Scanner über die Ware halten)</t>
  </si>
  <si>
    <t>4.2.2 Lassen sich die Aufgaben körpernah erledigen?</t>
  </si>
  <si>
    <t>4.2.3 Sind Verdrehungen des Körpers ausgeschlossen?</t>
  </si>
  <si>
    <t>nein, aber es werden weniger als 4 Stunden Lasten bewegt</t>
  </si>
  <si>
    <t>nein, es werden mehr als 4 Stunden Lasten bewegt</t>
  </si>
  <si>
    <t>4.3.2 Ist der Arbeitsbereich sauber und ordentlich?</t>
  </si>
  <si>
    <t>4.4.2 Inwieweit sind die Arbeits- und Hilfsmittel vollständig funktionsfähig?</t>
  </si>
  <si>
    <t>4.4.1 Stehen zum Ausüben der Arbeit erforderliche Arbeits- und Hilfsmittel (z. B. Material, Werkzeug, Maschinen, Geräte) zur Verfügung?</t>
  </si>
  <si>
    <t>alle funktionsfähig</t>
  </si>
  <si>
    <t>4.4.5 Bei Arbeit mit technischen Systemen (Kassen, Computer, Kommissioniersysteme, Maschinen oder andere technische Hilfsmittel): 
Die Software/Technik…</t>
  </si>
  <si>
    <t>teilweise, Pausen mit einigen Störungen (z. B. bei Pausen unweit vom Arbeitsplatz)</t>
  </si>
  <si>
    <t>ja, Maßnahmen unterstützen die Tätigkeitsausführung bei Sprachbarrieren</t>
  </si>
  <si>
    <t>4.4.5.1 … macht auf Bedienungsfehler aufmerksam (z. B. durch Signale oder Dialogfelder).</t>
  </si>
  <si>
    <t>4.4.5.2 … funktioniert zuverlässig ohne Programmabstürze.</t>
  </si>
  <si>
    <t>4.4.5.3 … ist selbsterklärend und vom Arbeitsplatzinhaber steuerbar.</t>
  </si>
  <si>
    <t>4.4.5.4 … bietet Hilfs- und Lernprogramme an bzw. es sind Schulungsunterlagen vorhanden.</t>
  </si>
  <si>
    <t>verschriftlicht (z. B. im Unternehmens-leitbild)</t>
  </si>
  <si>
    <t>1.7.3 Sind Maßnahmen vorhanden, um Beschäftigte vor tätlichen Übergriffen oder Überfällen zu schützen?</t>
  </si>
  <si>
    <t>1.7.3.1 Alarmknopf/Notruftaste</t>
  </si>
  <si>
    <r>
      <t xml:space="preserve">ja, kontinuierlich Wo/Wann? </t>
    </r>
    <r>
      <rPr>
        <i/>
        <sz val="11"/>
        <color theme="1"/>
        <rFont val="Arial"/>
        <family val="2"/>
      </rPr>
      <t>(bitte Anmerkungsfeld nutzen)</t>
    </r>
  </si>
  <si>
    <r>
      <t>teilweise
Wann nicht?</t>
    </r>
    <r>
      <rPr>
        <i/>
        <sz val="11"/>
        <color theme="1"/>
        <rFont val="Arial"/>
        <family val="2"/>
      </rPr>
      <t xml:space="preserve"> (bitte Anmerkungsfeld nutzen)</t>
    </r>
  </si>
  <si>
    <r>
      <t>4.3 Arbeitsplatz- und Informationsgestaltung</t>
    </r>
    <r>
      <rPr>
        <sz val="11"/>
        <color theme="1"/>
        <rFont val="Arial"/>
        <family val="2"/>
      </rPr>
      <t> </t>
    </r>
  </si>
  <si>
    <r>
      <t xml:space="preserve">teilweise
Wo nicht? </t>
    </r>
    <r>
      <rPr>
        <i/>
        <sz val="11"/>
        <color theme="1"/>
        <rFont val="Arial"/>
        <family val="2"/>
      </rPr>
      <t>(bitte Anmerkungsfeld nutzen)</t>
    </r>
  </si>
  <si>
    <r>
      <t xml:space="preserve">nein
Wo nicht? </t>
    </r>
    <r>
      <rPr>
        <i/>
        <sz val="11"/>
        <color theme="1"/>
        <rFont val="Arial"/>
        <family val="2"/>
      </rPr>
      <t>(bitte Anmerkungsfeld nutzen)</t>
    </r>
  </si>
  <si>
    <r>
      <t>nein
Welche fehlen?</t>
    </r>
    <r>
      <rPr>
        <i/>
        <sz val="11"/>
        <color theme="1"/>
        <rFont val="Arial"/>
        <family val="2"/>
      </rPr>
      <t xml:space="preserve"> (bitte Anmerkungs-feld nutzen)</t>
    </r>
  </si>
  <si>
    <r>
      <t xml:space="preserve">nein
Welche nicht? </t>
    </r>
    <r>
      <rPr>
        <i/>
        <sz val="11"/>
        <color theme="1"/>
        <rFont val="Arial"/>
        <family val="2"/>
      </rPr>
      <t>(bitte Anmerkungsfeld nutzen)</t>
    </r>
  </si>
  <si>
    <r>
      <t xml:space="preserve">nein
Welche fehlen? </t>
    </r>
    <r>
      <rPr>
        <i/>
        <sz val="11"/>
        <color theme="1"/>
        <rFont val="Arial"/>
        <family val="2"/>
      </rPr>
      <t>(bitte Anmerkungs-feld nutzen)</t>
    </r>
  </si>
  <si>
    <r>
      <t xml:space="preserve">teilweise
Welche nicht? </t>
    </r>
    <r>
      <rPr>
        <i/>
        <sz val="11"/>
        <color theme="1"/>
        <rFont val="Arial"/>
        <family val="2"/>
      </rPr>
      <t>(bitte Anmerkungsfeld nutzen)</t>
    </r>
  </si>
  <si>
    <r>
      <t xml:space="preserve">                                         1.7.3.6 Sonstige Maßnahmen: </t>
    </r>
    <r>
      <rPr>
        <i/>
        <sz val="11"/>
        <color theme="1"/>
        <rFont val="Arial"/>
        <family val="2"/>
      </rPr>
      <t>(bitte Anmerkungsfeld nutzen)</t>
    </r>
  </si>
  <si>
    <t>Dokument: z. B. Unterlagen der Personalabteilung oder des Betriebsrats</t>
  </si>
  <si>
    <t>2.2.4 Werden die Beschäftigten bei Arbeiten gestört oder unterbrochen?</t>
  </si>
  <si>
    <t>3.1.3 Bestehen Unterstützungsmöglichkeiten durch Kolleginnen und Kollegen (z. B. bei herausfordernden Arbeitssituationen)?</t>
  </si>
  <si>
    <t>ja, hilfreiche Rückmeldungen    (z. B. konkret, situationsbezogen)</t>
  </si>
  <si>
    <t>ja, aber keine hilfreichen Rückmeldungen    (z. B. unkonkret, pauschalisierend)</t>
  </si>
  <si>
    <t>nein, da i. d. R. Einzelbesetzung oder Einzelarbeits-platz</t>
  </si>
  <si>
    <t>nein, Maßnahmen fehlen, Sprach-barrieren erschwe-ren die Tätigkeits-ausführung</t>
  </si>
  <si>
    <t>ja, schwere körperliche Anstrengungen werden vermieden</t>
  </si>
  <si>
    <t>1.2.3 Können die Beschäftigten den Arbeitsinhalt (was sie machen) mitbestimmen?</t>
  </si>
  <si>
    <t>1. Arbeitsinhalt/Arbeitsaufgabe</t>
  </si>
  <si>
    <t>D3</t>
  </si>
  <si>
    <t>1.4.1.3 Informationen zur Schichtübergabe</t>
  </si>
  <si>
    <t>1.6.5 Bietet die Arbeit Möglichkeiten, Neues hinzuzulernen?</t>
  </si>
  <si>
    <r>
      <t xml:space="preserve">Erläuterungen 
</t>
    </r>
    <r>
      <rPr>
        <i/>
        <sz val="10"/>
        <color theme="0"/>
        <rFont val="Arial"/>
        <family val="2"/>
      </rPr>
      <t>(Anregungen für Gestaltungsempfehlungen finden Sie in Kapitel 8 im Ordner "Das PegA-Programm")</t>
    </r>
  </si>
  <si>
    <t>Ist es möglich, dass mehrere Nutzer gleichzeitig in der elektronischen Auswertungsdatei arbeiten?</t>
  </si>
  <si>
    <t>Nein, das ist leider nicht möglich. Die Datei kann immer nur von einer Person bearbeitet werden.</t>
  </si>
  <si>
    <t xml:space="preserve">Ich möchte in der Auswertungsdatei etwas verändern, aber die Zelle ist schreibgeschützt. Was kann ich tun? </t>
  </si>
  <si>
    <t>Alle Zellen, in die Eingaben gemacht werden dürfen, sind freigegeben. Geschützt sind nur die Zellen, in die keine Eingaben gemacht bzw. keine Veränderungen vorgenommen werden sollten. Wenn Sie Änderungen an eigentlich schreibgeschützten Zellen vornehmen würden (z. B. Löschen von Zeilen/Spalten, Tabellenblättern oder Verknüpfungen), funktioniert die Auswertungsdatei vermutlich nicht mehr fehlerfrei.</t>
  </si>
  <si>
    <t>Nein, das ist leider nicht möglich. Die Auswertungslogik ist sehr komplex und die Berechnungen funktionieren gegebenfalls nicht mehr korrekt, wenn Fragen geändert, gelöscht oder ergänzt wurden.</t>
  </si>
  <si>
    <t xml:space="preserve">Ich möchte einige Fragen im PegA-Expertencheck anpassen. Kann ich dann trotzdem noch diese Auswertungsdatei nutzen? </t>
  </si>
  <si>
    <t>Ich habe aus Versehen eine Frage beantwortet, zu der ich eigentlich noch keine Auskunft habe. Kann ich die Frage rückwirkend als „unbearbeitet“ kenntlich machen?</t>
  </si>
  <si>
    <t>FAQ – Häufig gestellte Fragen zur Auswertungsdatei PegA-Expertencheck</t>
  </si>
  <si>
    <t>Viele Tätigkeiten erfordern den Umgang mit externen Personen wie beispielsweise Kundinnen und Kunden. Freundlich aufzutreten, zu lächeln und hilfsbereit Auskunft zu geben, zu beraten und auch schwierige Gespräche mit Externen zu führen, gehört vielerorts zum Arbeitsalltag. Dieser intensive Kontakt ist durchaus aktivierend und motivationsfördernd für die Beschäftigten, kann aber auch negative Folgen haben. So z. B. emotionale Erschöpfung, ein erhöhtes Stresserleben, eine geringere Arbeitszufriedenheit oder verstärkte Kündigungsabsichten.</t>
  </si>
  <si>
    <t>Dokument: z. B. Anforderungsprofil, dokumentierte Arbeitsaufträge, Stellenbeschreibungen</t>
  </si>
  <si>
    <t>Uhrzeit:</t>
  </si>
  <si>
    <t>Datum Begehung:</t>
  </si>
  <si>
    <t>Uhrzeit Begehung:</t>
  </si>
  <si>
    <t>1.2.1 Gibt es ein betriebliches Vorschlagswesen (Regelungen, wie mit Verbesserungsvorschlägen der Beschäftigten umzugehen ist, z. B. bezüglich Organisation oder Technik)?</t>
  </si>
  <si>
    <t>Dokument: z. B. Arbeitsanweisung, Festlegungen zum Arbeitsablauf, Orga-Mitteilungen, Prozessablaufpläne, Protokolle, Informationsmaterial, Intranet-Informationen, Plakate, Poster, Broschüren, Unternehmensunterlagen (Organigramm)</t>
  </si>
  <si>
    <t>Dokument: z. B. IT-Systeme zur bedarfsgerechten Ressourcenplanung, Personalbesetzungsplan 
(u. a. unbesetzte Stellen), Krankheitsvertretung, Springerpläne, Pausenregelungen</t>
  </si>
  <si>
    <t>1.4.2 Stehen den Beschäftigten schriftliche Informationen über (neue) Produkte/Aktionen zur Verfügung?</t>
  </si>
  <si>
    <t>1.4.3 Stehen den Beschäftigten schriftliche Informationen über betriebliche Entwicklungen (z. B. Führungsstruktur, Veränderung der Stellenplanung) zur Verfügung?</t>
  </si>
  <si>
    <t>1.6.1 Gibt es fachspezifische betriebliche Fortbildungen (z. B. Warenkunde, Gabelstaplerausbildung)?</t>
  </si>
  <si>
    <t>2.2.1.3 zusätzliche Beschäftigte (Zeitarbeit, geringfügig Beschäftigte, Wochenendkräfte etc.)</t>
  </si>
  <si>
    <t xml:space="preserve">2.3.7 Wird bei Konflikten mit anderen Personen (z. B. im Team oder mit betriebsfremden Personen) Unterstützung zur Verfügung gestellt (z. B. fester Ansprechpartner für Probleme, Sozialberatung)? </t>
  </si>
  <si>
    <t>nicht relevant, da nicht in Schichten gearbeitet wird</t>
  </si>
  <si>
    <t xml:space="preserve">es liegt im Entscheidungsspiel-raum der Beschäftigten, wie Überstunden abgegolten werden </t>
  </si>
  <si>
    <t>Überstunden werden – je nach Unternehmens-vorgabe – durch Sachleistungen, Freizeitausgleich oder Bezahlungen abgegolten</t>
  </si>
  <si>
    <t>Anzahl Antwortoptionen (D = Dokumentenanalyse, B = Begehung)</t>
  </si>
  <si>
    <t>D2</t>
  </si>
  <si>
    <t>B3</t>
  </si>
  <si>
    <t>B2</t>
  </si>
  <si>
    <t>keine Antwortfelder</t>
  </si>
  <si>
    <t>D3, 3 nr</t>
  </si>
  <si>
    <t>B4, 4 nr</t>
  </si>
  <si>
    <t>D4, 4 nr</t>
  </si>
  <si>
    <t>B3, 3 nr</t>
  </si>
  <si>
    <t>1.3.1 Wie abwechslungsreich ist die Gesamtaufgabe?</t>
  </si>
  <si>
    <t>abwechslungsarm, eine Teilaufgabe nimmt mehr als 
50 % der Zeit in Anspruch</t>
  </si>
  <si>
    <t>2.1.6 Erfordert die Tätigkeit „Arbeit auf Abruf“ (Arbeiten je nach Bedarf)?</t>
  </si>
  <si>
    <t>überwiegend mit anderen – es besteht die Möglichkeit, die Pausen mit anderen abzuhalten</t>
  </si>
  <si>
    <t>überwiegend einzeln – es besteht nur die Möglichkeit, Pausen allein abzuhalten</t>
  </si>
  <si>
    <t>bestehen  uneingeschränkt, kaum räumliche Distanz und keine zeitliche Beschränkung</t>
  </si>
  <si>
    <t>bestehen eingeschränkt, entweder zu große räumliche Distanz oder zeitliche Beschränkung</t>
  </si>
  <si>
    <t>bestehen uneingeschränkt, kaum räumliche Distanz und keine zeitliche Beschränkung</t>
  </si>
  <si>
    <t>2.3.6 Wie häufig gibt es geplante Besprechungen? (z. B. über Arbeitsabläufe, Produkte, Zusammenarbeit)</t>
  </si>
  <si>
    <t>3.1.5 Treten zwischen den Kolleginnen und Kollegen im Arbeitsbereich Spannungen oder Konflikte auf?</t>
  </si>
  <si>
    <t>3.1.6 Können Probleme oder heikle Themen im Arbeitsbereich offen angesprochen werden?</t>
  </si>
  <si>
    <t>3.2.3 Trägt die Führungskraft des Arbeitsbereichs zu einer guten Arbeitsatmosphäre bei?</t>
  </si>
  <si>
    <t>3.2.4 Vermittelt die Führungskraft des Arbeitsbereichs den Beschäftigten Wertschätzung und Anerkennung?</t>
  </si>
  <si>
    <t>4.1.1 Tritt bei der Arbeit Lärm durch Maschinen, Werkzeuge, Fahrzeuge oder andere Arbeitsmittel auf?</t>
  </si>
  <si>
    <t>4.3.3 Können sich die Beschäftigten im Arbeitsbereich frei bewegen ohne anzustoßen?</t>
  </si>
  <si>
    <r>
      <t xml:space="preserve">nein
Wo/Wann nicht? </t>
    </r>
    <r>
      <rPr>
        <i/>
        <sz val="11"/>
        <color theme="1"/>
        <rFont val="Arial"/>
        <family val="2"/>
      </rPr>
      <t>(bitte Anmerkungs-feld nutzen)</t>
    </r>
  </si>
  <si>
    <r>
      <t xml:space="preserve">teilweise, d. h. unregelmäßig Wo/Wann? </t>
    </r>
    <r>
      <rPr>
        <i/>
        <sz val="11"/>
        <color theme="1"/>
        <rFont val="Arial"/>
        <family val="2"/>
      </rPr>
      <t>(bitte Anmerkungsfeld nutzen)</t>
    </r>
  </si>
  <si>
    <r>
      <t xml:space="preserve">teilweise
Wo/Wann nicht? </t>
    </r>
    <r>
      <rPr>
        <i/>
        <sz val="11"/>
        <color theme="1"/>
        <rFont val="Arial"/>
        <family val="2"/>
      </rPr>
      <t>(bitte Anmerkungs-feld nutzen)</t>
    </r>
  </si>
  <si>
    <r>
      <t xml:space="preserve">nein, nie
Wo/Wann? </t>
    </r>
    <r>
      <rPr>
        <i/>
        <sz val="11"/>
        <color theme="1"/>
        <rFont val="Arial"/>
        <family val="2"/>
      </rPr>
      <t>(bitte Anmerkungsfeld nutzen)</t>
    </r>
  </si>
  <si>
    <r>
      <t>nein, nie
Wo/Wann?</t>
    </r>
    <r>
      <rPr>
        <i/>
        <sz val="11"/>
        <color theme="1"/>
        <rFont val="Arial"/>
        <family val="2"/>
      </rPr>
      <t xml:space="preserve"> (bitte Anmerkungsfeld nutzen)</t>
    </r>
  </si>
  <si>
    <r>
      <t xml:space="preserve">nein
Wo/Wann? </t>
    </r>
    <r>
      <rPr>
        <i/>
        <sz val="11"/>
        <color theme="1"/>
        <rFont val="Arial"/>
        <family val="2"/>
      </rPr>
      <t>(bitte Anmerkungsfeld nutzen)</t>
    </r>
  </si>
  <si>
    <r>
      <t xml:space="preserve">4.3.5 Sind alle notwendigen </t>
    </r>
    <r>
      <rPr>
        <u/>
        <sz val="11"/>
        <color theme="1"/>
        <rFont val="Arial"/>
        <family val="2"/>
      </rPr>
      <t>optischen</t>
    </r>
    <r>
      <rPr>
        <sz val="11"/>
        <color theme="1"/>
        <rFont val="Arial"/>
        <family val="2"/>
      </rPr>
      <t xml:space="preserve"> Warnsignale und Informationen am Arbeitsplatz vorhanden?</t>
    </r>
  </si>
  <si>
    <r>
      <t xml:space="preserve">4.3.6 Sind notwendige </t>
    </r>
    <r>
      <rPr>
        <u/>
        <sz val="11"/>
        <color theme="1"/>
        <rFont val="Arial"/>
        <family val="2"/>
      </rPr>
      <t>optische</t>
    </r>
    <r>
      <rPr>
        <sz val="11"/>
        <color theme="1"/>
        <rFont val="Arial"/>
        <family val="2"/>
      </rPr>
      <t xml:space="preserve"> Warnsignale und Informationen am Arbeitsplatz uneingeschränkt wahrnehmbar?</t>
    </r>
  </si>
  <si>
    <r>
      <t xml:space="preserve">4.3.7 Sind alle notwendigen </t>
    </r>
    <r>
      <rPr>
        <u/>
        <sz val="11"/>
        <color theme="1"/>
        <rFont val="Arial"/>
        <family val="2"/>
      </rPr>
      <t>akustischen</t>
    </r>
    <r>
      <rPr>
        <sz val="11"/>
        <color theme="1"/>
        <rFont val="Arial"/>
        <family val="2"/>
      </rPr>
      <t xml:space="preserve"> Warnsignale und Informationen am Arbeitsplatz vorhanden?</t>
    </r>
  </si>
  <si>
    <r>
      <t xml:space="preserve">4.3.8 Sind notwendige </t>
    </r>
    <r>
      <rPr>
        <u/>
        <sz val="11"/>
        <color theme="1"/>
        <rFont val="Arial"/>
        <family val="2"/>
      </rPr>
      <t>akustische</t>
    </r>
    <r>
      <rPr>
        <sz val="11"/>
        <color theme="1"/>
        <rFont val="Arial"/>
        <family val="2"/>
      </rPr>
      <t xml:space="preserve"> Warnsignale und Informationen am Arbeitsplatz uneingeschränkt wahrnehmbar?</t>
    </r>
  </si>
  <si>
    <t>4.4.4 Steht zum Ausüben der Arbeit Arbeitsschutzbekleidung bzw. eine persönliche Schutzausrüstung bereit?</t>
  </si>
  <si>
    <t>nein, es steht keine Arbeitsschutz-bekleidung bzw. persönliche Schutzausrüstung bereit</t>
  </si>
  <si>
    <r>
      <t xml:space="preserve">2.2.2 Gibt es Arbeitsdruck? 
</t>
    </r>
    <r>
      <rPr>
        <i/>
        <sz val="11"/>
        <color theme="1"/>
        <rFont val="Arial"/>
        <family val="2"/>
      </rPr>
      <t>Dieser kann sich beispielsweise zeigen im Auftreten von Arbeitsfehlern oder Arbeitsrückgängen (Waren stapeln sich, Kundinnen und Kunden warten, die Arbeit kann nicht in der vertraglichen Arbeitszeit bewältigt werden)</t>
    </r>
  </si>
  <si>
    <t>2.2.3.3 … die Arbeitsmenge?</t>
  </si>
  <si>
    <t>4.3.1 Ist der Arbeitsbereich übersichtlich gestaltet?</t>
  </si>
  <si>
    <t>4.4.5.5 … passt zur Arbeitsaufgabe.</t>
  </si>
  <si>
    <t>Rufen Sie das Tabellenblatt "Eingabe Dokumentenanalyse" auf und tragen Sie dort in Zellen B2-6 die grundlegenden Daten ein (Datum, Tätigkeit, Arbeitsbereich, Name der/des Verantwortlichen für die Dokumentenanalyse, Unternehmen/Standort/Filiale). Im Tabellenblatt "Eingabe Begehung" müssen Sie danach nur noch Datum und Uhrzeit der Begehung (Zellen B2 und B3) und den Namen der/des Verantwortlichen für die Begehung (Zelle B6) ergänzen.</t>
  </si>
  <si>
    <t>Übrigens: Häufige Fragen zur Auswertungsdatei werden im Tabellenblatt "FAQ" beantwortet.</t>
  </si>
  <si>
    <r>
      <rPr>
        <b/>
        <sz val="11"/>
        <color rgb="FF00B050"/>
        <rFont val="Arial"/>
        <family val="2"/>
      </rPr>
      <t>grün (Mittelwert 2,34 bis 3,00) = Die Arbeitsbedingung wird im Mittel sehr positiv bewertet. Es besteht kein Handlungsbedarf.</t>
    </r>
    <r>
      <rPr>
        <sz val="11"/>
        <color theme="1"/>
        <rFont val="Arial"/>
        <family val="2"/>
      </rPr>
      <t xml:space="preserve">
Die arbeitswissenschaftlichen Gestaltungsempfehlungen sind erreicht. Der Aspekt hat den Charakter einer gesundheitsfördernden Ressource. </t>
    </r>
  </si>
  <si>
    <t>Bitte wählen Sie hier Ihre Antwort aus der DropDown-Liste aus</t>
  </si>
  <si>
    <t>Ihre Antwort:</t>
  </si>
  <si>
    <t>Ja, wählen Sie in der DropDown-Liste einfach wieder die Option "Bitte wählen Sie hier Ihre Antwort aus der DropDown-Liste aus".</t>
  </si>
  <si>
    <t>Der Maßnahmenplan ist extra nicht mit einem Blattschutz versehen. Sie können daher die Zeilen löschen, die Sie nicht benötigen. So können Sie den Plan auf die Handlungsfelder kürzen, die tatsächlich bei Ihnen bestehen und für die Sie Maßnahmen entwickelt haben.</t>
  </si>
  <si>
    <t>Die Vorlage für den Maßnahmenplan ist sehr umfangreich, obwohl wir nur für einzelne Tätigkeitsmerkmale Maßnahmen entwickelt haben. Kann man dies ändern?</t>
  </si>
  <si>
    <r>
      <rPr>
        <b/>
        <sz val="11"/>
        <color rgb="FFFF0000"/>
        <rFont val="Arial"/>
        <family val="2"/>
      </rPr>
      <t>rot (Mittelwert 1,00 bis 1,66) = Die Arbeitsbedingung wird als ungünstig oder mangelhaft gestaltet bewertet. Es besteht dringender Handlungsbedarf.</t>
    </r>
    <r>
      <rPr>
        <sz val="11"/>
        <color theme="1"/>
        <rFont val="Arial"/>
        <family val="2"/>
      </rPr>
      <t xml:space="preserve">
Die arbeitswissenschaftlichen Gestaltungsempfehlungen sind nicht erreicht. Es sind dringend Maßnahmen erforderlich, um die Arbeitsbedingung gesundheitsförderlich zu gestalten.</t>
    </r>
  </si>
  <si>
    <t>2.2.3.4 … Personalengpässe?</t>
  </si>
  <si>
    <t>2 Antwortoptionen</t>
  </si>
  <si>
    <t>3 Antwortoptionen</t>
  </si>
  <si>
    <t>4 Antwortoptionen</t>
  </si>
  <si>
    <t>Wieso stimmen die Werte beim Berühren der Datenpunkte im Liniendiagramm (Tabellenblatt: Ergebnis-Grafik) nicht mit den tatsächlichen Mittelwerten überein?</t>
  </si>
  <si>
    <t>Dokument: z. B. Besprechungsprotokolle, Dokumentation von Aktivitäten, Protokolle des Arbeitsschutzausschusses, Qualifizierungsangebote, -pläne, 
-umsetzung, Anweisungen zur Sicherheit und Gesundheit, betriebsärztliche Angebote</t>
  </si>
  <si>
    <t>Physikalische und
chemische
Faktoren</t>
  </si>
  <si>
    <t>1.7.1 Ist die Arbeit so gestaltet, dass der Kontakt zu externen Personen (z. B. Kundinnen und Kunden, Lkw-Fahrerinnen und -Fahrern) den überwiegenden Teil der Arbeitszeit (mehr als 75 %) ausmacht?</t>
  </si>
  <si>
    <t>1.7.2 Gibt es eine Festlegung, wie mit Konflikten mit externen Personen (z. B. Kundinnen und Kunden, Lkw-Fahrerinnen und -Fahrern) umgegangen wird?</t>
  </si>
  <si>
    <t>1.7.5 Müssen im Kontakt mit externen Personen (z. B. Kundinnen und Kunden, Lkw-Fahrerinnen und -Fahrern) oft Gefühle gezeigt werden, die den Gefühlen der Beschäftigten widersprechen (z. B. Freundlichkeit zeigen trotz unfreundlichem Kunden- oder Lieferantenverhalten)?</t>
  </si>
  <si>
    <t>2.1.4 Wird Nachtarbeit geleistet? (zwischen 23.00 und 6.00 Uhr)</t>
  </si>
  <si>
    <t>2.2.1 Gibt es Vorkehrungen, um Arbeitsdruck zu verhindern?</t>
  </si>
  <si>
    <t>2.2.1.1 Personalbesetzungsplan entsprechend dem Arbeitsaufkommen</t>
  </si>
  <si>
    <t>ja, aber entweder nur mit Führungskräften oder nur mit Beschäftigten</t>
  </si>
  <si>
    <t>jährlich oder öfter</t>
  </si>
  <si>
    <t>4.4.6 Werden Technologien für die Warenerkennung/-suche (z. B. mittels Barcodes, RFID) zur Leistungskontrolle oder Überwachung der Beschäftigten genutzt?</t>
  </si>
  <si>
    <t>1.2.6 Werden Wünsche von Beschäftigten bei der Dienst- bzw. Schichtplanung berücksichtigt?</t>
  </si>
  <si>
    <t>1.6.4 Inwieweit können Kenntnisse und Fertigkeiten der beruflichen Qualifikation beim Erledigen der Arbeitsaufgaben angewendet werden?</t>
  </si>
  <si>
    <t>Pausen können frei gestaltet werden –  sie können sowohl alleine als auch mit Kolleginnen und Kollegen abgehalten werden</t>
  </si>
  <si>
    <t>2.3.2 Existieren Maßnahmen, um sicherzustellen, dass die Tätigkeit trotz Sprachbarrieren ausgeführt werden kann (z. B. durch mehrsprachige Aushänge, mehrsprachig ausgelegte Kommissioniersysteme)?</t>
  </si>
  <si>
    <t>4.1.2 Tritt bei der Arbeit Lärm durch ausgestellte Waren (z. B. TV-Geräte) auf?</t>
  </si>
  <si>
    <r>
      <t xml:space="preserve">teilweise
Wo/Wann nicht? </t>
    </r>
    <r>
      <rPr>
        <i/>
        <sz val="11"/>
        <color theme="1"/>
        <rFont val="Arial"/>
        <family val="2"/>
      </rPr>
      <t>(bitte Anmerkungsfeld nutzen)</t>
    </r>
  </si>
  <si>
    <r>
      <t xml:space="preserve">teilweise, d. h. unregelmäßig Wo/Wann nicht? </t>
    </r>
    <r>
      <rPr>
        <i/>
        <sz val="11"/>
        <color theme="1"/>
        <rFont val="Arial"/>
        <family val="2"/>
      </rPr>
      <t>(bitte Anmerkungs-feld nutzen)</t>
    </r>
  </si>
  <si>
    <t>nein, Sitzen, Stehen und Gehen wechseln sich ab</t>
  </si>
  <si>
    <r>
      <t>teilweise
Wo/Wann nicht?</t>
    </r>
    <r>
      <rPr>
        <i/>
        <sz val="11"/>
        <color theme="1"/>
        <rFont val="Arial"/>
        <family val="2"/>
      </rPr>
      <t xml:space="preserve"> (bitte Anmerkungs-feld nutzen)</t>
    </r>
  </si>
  <si>
    <t>4.3.4 Sind am Arbeitsplatz Anpassungen an verschiedene Körpermaße bzw. Körperhaltungen möglich (z. B. durch höherverstellbare Tische und/oder Stühle)?</t>
  </si>
  <si>
    <t>Arbeits-schutzbekleidung bzw. persönliche Schutzausrüstung ist nicht notwendig</t>
  </si>
  <si>
    <t>4.4.3 Unterstützen die zur Verfügung stehenden Arbeits- und Hilfsmittel eine gesunde Körperhaltung?</t>
  </si>
  <si>
    <t>ja, und diese wird genutzt</t>
  </si>
  <si>
    <t>ja, aber diese wird nicht genutzt</t>
  </si>
  <si>
    <t>Variabilität (Abwechs-lungsreichtum)</t>
  </si>
  <si>
    <t>Arbeitsplatz- und Informations-gestaltung</t>
  </si>
  <si>
    <t>Der Umfang an Entscheidungsmöglichkeiten und Freiheitsgraden bei der Ausführung der Arbeitstätigkeit ist wichtig für die Motivation, die Zufriedenheit und die 
Gesundheit. Häufig muss bei der Arbeit aus der Situation heraus entschieden werden. Es sollte also unbedingt Spielräume geben, um auch kurzfristig handlungs- und entscheidungsfähig zu sein. Andernfalls kann die Arbeit z. B. als monoton erlebt werden, die Arbeitsmotivation sinkt, und das Risiko für Depressionen und Herz-Kreislauf-Erkrankungen steigt.</t>
  </si>
  <si>
    <t>Das jeweilige Schichtsystem, die Lage der Arbeitszeit, geteilte Dienste, Pausen- und Überstundenregelungen – all dies wirkt sich im Sinne einer Belastung auf die Beschäftigten aus. So haben kurze Pausen beispielsweise einen positiven Einfluss auf das Wohlbefinden, die Gesundheit und Motivation. Gut vorausplanbare Arbeitszeiten erleichtern die Vereinbarkeit von Berufs- und Privatleben. Bei ungünstiger Gestaltung können die Regelungen rund um die Arbeitszeit aber auch negative Folgen haben, wie z. B. Stresserleben, nachlassende Aufmerksamkeit (damit steigt z. B. die Fehlerwahrscheinlichkeit) und Schwierigkeiten, nach der Arbeit „abzuschalten“.</t>
  </si>
  <si>
    <t xml:space="preserve">Beim Thema Arbeitsablauf geht es insbesondere um Aspekte wie: 
- die Zeit, die für die eigene Arbeit zur Verfügung steht (auch: Zeit-/Arbeitsdruck)
- die Personalausstattung (z. B. die Frage, inwiefern längerfristig ausfallendes Personal ersetzt wird)
- Unterbrechungen und Störungen bei der Arbeit sowie den Umgang hiermit
Diese Aspekte prägen die tägliche Arbeit vieler Beschäftigter. Durch sinnvoll und effizient gestaltete Arbeitsabläufe können beispielsweise Doppelarbeit, Zeitdruck und Beschwerden (z. B. Depressionen) vermieden werden.
</t>
  </si>
  <si>
    <t>Umgebungsbedingungen wie Lautstärke, Beleuchtung oder auch Gefahrstoffe wirken nicht nur körperlich auf den Menschen ein, sondern auch psychisch. Eine permanente Geräuschkulisse (z. B. durch Menschen oder Maschinen) kann negative psychische Beanspruchungen wie z. B. Stressempfinden oder mangelnde Konzentration zur Folge haben. Das gleiche gilt für unangenehme Gerüche und Zugluft. Ebenso kann sich der Kontakt mit Gefahrstoffen psychisch auswirken, z. B. durch die ständige Vorsicht in der Anwendung oder die Sorge, trotz entsprechender Schutzmaßnahmen krank zu werden. Hitze- oder Kältearbeit wiederum können u. a. zu Unzufriedenheit und einem erhöhten Stresserleben führen.</t>
  </si>
  <si>
    <t>Hier geht es um die körperliche Belastung bei der Arbeit. Ausreichende Bewegung und vor allem die Möglichkeit, die Körperhaltung zu verändern, sind zum einen relevant, wenn es um Rückenprobleme und andere körperliche Beschwerden geht. Eine andauernde unangenehme Körperhaltung kann zum anderen aber auch zu vorzeitiger Ermüdung führen und die Konzentrationsfähigkeit beeinträchtigen. Das gleiche gilt für andauernde, einförmige und sich wiederholende Bewegungsabläufe oder das Heben und Tragen großer Lasten. Auch dies kann zu Erschöpfung, körperlichen Beeinträchtigungen und einer erhöhten Unfallwahrscheinlichkeit führen.</t>
  </si>
  <si>
    <t>Arbeitsmittel sind Werkzeuge, einschließlich Hard- und Software, Geräte, Maschinen, aber auch Möbel (z. B. Büromaterialien, Kassen, Flurförderzeuge). Sind diese nicht vorhanden oder in Ordnung, sind Störungen im Arbeitsablauf vorprogrammiert. Eine ungenügende Anpassung an die individuellen Voraussetzungen der Beschäftigten kann zudem zu einseitigen körperlichen Belastungen führen (z. B. Sehnenscheidenentzündungen, Schädigungen am Muskel-Skelett-Apparat). Ebenso können fehlende Arbeitsmittel, häufige Programmabstürze oder Bedienfehler beispielsweise Zeitdruck oder ein Gefühl von Überforderung auslösen. Verstärkt wird dies unter Umständen noch, wenn die Probleme mit den Arbeitsmitteln sich auch auf den Kontakt mit Externen auswirken (z. B. längere Wartezeiten für Kundinnen und Kunden oder Lieferanten, die dann wiederum verärgert sind).</t>
  </si>
  <si>
    <t>Bearbeiten Sie die Fragen des Expertenchecks in den Tabellenblättern "Eingabe Dokumentenanalyse" und "Eingabe Begehung". Wählen Sie dazu jeweils die passenden Antwortoptionen in der DropDown-Liste in Spalte F aus. Alternativ können Sie dort auch per Tastatur die Nummer der zutreffenden Antwort eingeben. Notieren Sie bei Bedarf ergänzende Anmerkungen zur jeweiligen Frage (Spalte G). Diese können Ihnen und anderen später z. B. bei der Interpretation der Ergebnisse und der Ableitung von Maßnahmen helfen.</t>
  </si>
  <si>
    <t>Teilweise (z. B. im Tabellenblatt "Ergebnis-Zusammenfassung") werden mir nicht die vollständigen Zelleninhalte angezeigt (Texte sind "abgeschnitten"). Was kann ich tun?</t>
  </si>
  <si>
    <t>Das Liniendiagramm dient ausschließlich der grafischen Veranschaulichung der Mittelwerte. Die angezeigten Informationen beim Berühren der Datenpunkte stellen formatierte Mittelwerte dar. 
Die reellen Zahlen finden Sie in der Ergebnis-Übersicht, der Ergebnis-Zusammenfassung und im Maßnahmenplan. Bitte lassen Sie sich also nicht irritieren.</t>
  </si>
  <si>
    <t>Ändern Sie zunächst die Ansicht auf 100%. Eventuell ist dann bereits alles leserlich. Alternativ können Sie den Blattschutz aufheben (Kennwort: 1q2w3e4r) und die Zellenhöhe dann über "Start" &gt; "Zellen" &gt; "Format" und die Option "Zellenhöhe automatisch anpassen" ändern. Auch eine manuelle Anpassung ist möglich.</t>
  </si>
  <si>
    <t>Eine gute soziale Beziehung zwischen Vorgesetzten und Beschäftigten und eine hohe Qualität der Führung sind ein wesentlicher Erfolgsfaktor für Unternehmen. Dabei hat das Führungsverhalten auch Einfluss auf die körperliche und mentale Gesundheit der Beschäftigten. So wirken sich z. B. Anerkennung und Wertschätzung positiv auf ihre psychische Gesundheit und Arbeitsfähigkeit aus. Eine unzureichende soziale Unterstützung seitens des Vorgesetzten steht hingegen u. a. in Zusammenhang mit nachlassender Arbeitszufriedenheit und einem höheren Krankenstand. Haben Beschäftigte den Eindruck, dass ihr Vorgesetzter nicht gerecht handelt, wirkt sich dies z. B. auf das Risiko koronarer Herzerkrankungen aus. Es gibt darüber hinaus viele weitere nachgewiesene Zusammenhänge. Zusammenfassend lässt sich sagen, dass auch das Führungsverhalten und die Art der Beziehung zwischen Vorgesetzten und Beschäftigten sowohl eine Ressource als auch eine potenzielle Gefährdung darstellen können. Ebenso sind bestimmte Führungsstile (z. B. ein mitarbeiterorientierter Führungsstil) gesundheitsförderlich, während andere eher gesundheitsgefährdend sind.</t>
  </si>
  <si>
    <t>Ausgangsdaten für die Ergebnis-Grafik</t>
  </si>
  <si>
    <r>
      <rPr>
        <b/>
        <sz val="10"/>
        <color theme="1"/>
        <rFont val="Arial"/>
        <family val="2"/>
      </rPr>
      <t xml:space="preserve">Sie möchten gerne am Ende die hier dargestellten Ergebnisse </t>
    </r>
    <r>
      <rPr>
        <b/>
        <u/>
        <sz val="10"/>
        <color theme="1"/>
        <rFont val="Arial"/>
        <family val="2"/>
      </rPr>
      <t xml:space="preserve">aller </t>
    </r>
    <r>
      <rPr>
        <b/>
        <sz val="10"/>
        <color theme="1"/>
        <rFont val="Arial"/>
        <family val="2"/>
      </rPr>
      <t>Tätigkeiten auf einen Blick sehen? Kein Problem!</t>
    </r>
    <r>
      <rPr>
        <sz val="10"/>
        <color theme="1"/>
        <rFont val="Arial"/>
        <family val="2"/>
      </rPr>
      <t xml:space="preserve">
1. Legen Sie dazu eine neue, leere Exceldatei an. Speichern Sie diese z. B. unter dem Namen "Übersicht aller Tätigkeiten".
2. Kopieren Sie einmalig die Zeilen 1-2 aus diesem Tabellenblatt und fügen Sie sie in Ihrer neuen Datei ein. 
3. Kopieren Sie nacheinander aus den Auswertungshilfen für Ihre unterschiedlichen Tätigkeiten jeweils die Zeile 3 mit den Ergebnissen für die jeweilige Tätgkeit.
4. Fügen Sie jede Zeile in Ihre neu angelegte Exceldatei "Übersicht aller Tätigkeiten" ein über Start &gt; Einfügen &gt; Option "Werte und Quellformatierung".*
So bekommen Sie einen guten Überblick und können z. B. abgleichen, bei welchen Tätigkeiten besonders viele oder wenige Handlungsbedarfe bestehen, ob sich bestimmte Handlungsfelder über alle Tätigkeiten hinweg zeigen usw. Dies hilft bei der Prioritätensetzung zum weiteren Vorgehen, liefert aber auch Hinweise auf mögliche Synergien ("Wo läuft es besser und warum? Was können wir daraus für andere Tätigkeiten lernen?").
</t>
    </r>
    <r>
      <rPr>
        <i/>
        <sz val="10"/>
        <color rgb="FFFF0000"/>
        <rFont val="Arial"/>
        <family val="2"/>
      </rPr>
      <t xml:space="preserve">Wichtig: Wenn Sie mit unterschiedlichen PegA-Instrumenten gearbeitet haben, lassen sich die Mittelwerte in Ihrer neu erstellten Übersicht nicht 1:1 vergleichen (PegA-Expertencheck liefert Mittelwerte zwischen 1 und 3, PegA-Befragung und PegA-Team liefern Mittelwerte zwischen 1 und 4.) Die hinterlegte Ampellogik lässt aber dennoch Vergleiche zu. </t>
    </r>
  </si>
  <si>
    <t>Tätigkeitsmerkmal</t>
  </si>
  <si>
    <t>1.7.4 Beinhaltet die Arbeit widersprüchliche Anforderungen (z. B. fehlerfreie Arbeit trotz enger Zeitvorgaben, umfassende Kundenberatung trotz begrenzter Gesprächsdauer, gegensätzliche Erwartungen unterschiedlicher Gesprächspartner)?</t>
  </si>
  <si>
    <t>Angaben für die DropDown-Liste</t>
  </si>
  <si>
    <r>
      <t xml:space="preserve">Antwort
</t>
    </r>
    <r>
      <rPr>
        <i/>
        <sz val="9"/>
        <color theme="0"/>
        <rFont val="Arial"/>
        <family val="2"/>
      </rPr>
      <t>Werden die Zelleninhalte nicht vollständig angezeigt, müssten Sie die Zeilenhöhe nachträglich anpassen (Vorgehen siehe Tabellenblatt "FAQ").</t>
    </r>
  </si>
  <si>
    <t xml:space="preserve">ja, neben ausführenden auch vorbereitende, organisierende und ergebnisprüfende Teiltätigkeiten </t>
  </si>
  <si>
    <t>teilweise, neben ausführenden auch vorbereitende (z. B. Einholen von Informationen für die Aufgabenaus-führung) oder ergebnisprüfende Teiltätigkeiten (z. B. Überprüfen der Warenpräsentation oder Waren-zusammenstellung)</t>
  </si>
  <si>
    <t>4.2.4 Werden während der Arbeitszeit schwere körperliche Anstrengungen vermieden (z. B. schwere Gegenstände heben, tragen, ziehen, schieben)?</t>
  </si>
  <si>
    <r>
      <t>eingeschränkt verfügbar
Welche fehlen?</t>
    </r>
    <r>
      <rPr>
        <i/>
        <sz val="11"/>
        <color theme="1"/>
        <rFont val="Arial"/>
        <family val="2"/>
      </rPr>
      <t xml:space="preserve"> (bitte Anmerkungs-feld nutzen)</t>
    </r>
  </si>
  <si>
    <r>
      <t xml:space="preserve">einige wenige nicht funktionsfähig
Welche nicht? </t>
    </r>
    <r>
      <rPr>
        <i/>
        <sz val="11"/>
        <color theme="1"/>
        <rFont val="Arial"/>
        <family val="2"/>
      </rPr>
      <t>(bitte Anmerkungsfeld nutzen)</t>
    </r>
  </si>
  <si>
    <r>
      <t xml:space="preserve">mehrere nicht funktionsfähig
Welche nicht? </t>
    </r>
    <r>
      <rPr>
        <i/>
        <sz val="11"/>
        <color theme="1"/>
        <rFont val="Arial"/>
        <family val="2"/>
      </rPr>
      <t>(bitte Anmerkungsfeld nutzen)</t>
    </r>
  </si>
  <si>
    <t>2.2.3 Tritt Arbeitsdruck auf durch ...</t>
  </si>
</sst>
</file>

<file path=xl/styles.xml><?xml version="1.0" encoding="utf-8"?>
<styleSheet xmlns="http://schemas.openxmlformats.org/spreadsheetml/2006/main" xmlns:mc="http://schemas.openxmlformats.org/markup-compatibility/2006" xmlns:x14ac="http://schemas.microsoft.com/office/spreadsheetml/2009/9/ac" mc:Ignorable="x14ac">
  <fonts count="59">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b/>
      <sz val="12"/>
      <color theme="0"/>
      <name val="Arial"/>
      <family val="2"/>
    </font>
    <font>
      <b/>
      <sz val="12"/>
      <name val="Arial"/>
      <family val="2"/>
    </font>
    <font>
      <b/>
      <sz val="12"/>
      <color theme="1"/>
      <name val="Arial"/>
      <family val="2"/>
    </font>
    <font>
      <sz val="12"/>
      <color theme="1"/>
      <name val="Arial"/>
      <family val="2"/>
    </font>
    <font>
      <b/>
      <sz val="11"/>
      <color theme="0"/>
      <name val="Arial"/>
      <family val="2"/>
    </font>
    <font>
      <b/>
      <sz val="10"/>
      <color theme="0"/>
      <name val="Arial"/>
      <family val="2"/>
    </font>
    <font>
      <sz val="11"/>
      <color theme="1"/>
      <name val="Arial"/>
      <family val="2"/>
    </font>
    <font>
      <sz val="10"/>
      <color theme="1"/>
      <name val="Arial"/>
      <family val="2"/>
    </font>
    <font>
      <b/>
      <sz val="10"/>
      <name val="Arial"/>
      <family val="2"/>
    </font>
    <font>
      <b/>
      <sz val="10"/>
      <color theme="1"/>
      <name val="Arial"/>
      <family val="2"/>
    </font>
    <font>
      <sz val="12"/>
      <name val="Arial"/>
      <family val="2"/>
    </font>
    <font>
      <b/>
      <u/>
      <sz val="18"/>
      <color theme="0"/>
      <name val="Arial"/>
      <family val="2"/>
    </font>
    <font>
      <b/>
      <sz val="11"/>
      <color theme="1"/>
      <name val="Arial"/>
      <family val="2"/>
    </font>
    <font>
      <sz val="11"/>
      <color theme="0"/>
      <name val="Arial"/>
      <family val="2"/>
    </font>
    <font>
      <b/>
      <sz val="11"/>
      <color rgb="FF00B050"/>
      <name val="Arial"/>
      <family val="2"/>
    </font>
    <font>
      <b/>
      <sz val="11"/>
      <color rgb="FFFFC000"/>
      <name val="Arial"/>
      <family val="2"/>
    </font>
    <font>
      <b/>
      <sz val="11"/>
      <color rgb="FFFF0000"/>
      <name val="Arial"/>
      <family val="2"/>
    </font>
    <font>
      <sz val="12"/>
      <color theme="1"/>
      <name val="Calibri"/>
      <family val="2"/>
      <charset val="134"/>
      <scheme val="minor"/>
    </font>
    <font>
      <sz val="9"/>
      <color theme="1"/>
      <name val="Arial"/>
      <family val="2"/>
    </font>
    <font>
      <sz val="9"/>
      <name val="Arial"/>
      <family val="2"/>
    </font>
    <font>
      <sz val="12"/>
      <color theme="1"/>
      <name val="Calibri"/>
      <family val="2"/>
      <scheme val="minor"/>
    </font>
    <font>
      <b/>
      <u/>
      <sz val="12"/>
      <color theme="1"/>
      <name val="Arial"/>
      <family val="2"/>
    </font>
    <font>
      <b/>
      <sz val="8"/>
      <color theme="1"/>
      <name val="Arial"/>
      <family val="2"/>
    </font>
    <font>
      <i/>
      <sz val="10"/>
      <color theme="0"/>
      <name val="Arial"/>
      <family val="2"/>
    </font>
    <font>
      <sz val="9"/>
      <color rgb="FF000000"/>
      <name val="Arial"/>
      <family val="2"/>
    </font>
    <font>
      <b/>
      <u/>
      <sz val="10"/>
      <color theme="1"/>
      <name val="Arial"/>
      <family val="2"/>
    </font>
    <font>
      <sz val="10"/>
      <color theme="1"/>
      <name val="Calibri"/>
      <family val="2"/>
      <scheme val="minor"/>
    </font>
    <font>
      <i/>
      <sz val="10"/>
      <color theme="1"/>
      <name val="Arial"/>
      <family val="2"/>
    </font>
    <font>
      <sz val="10"/>
      <name val="Arial"/>
      <family val="2"/>
    </font>
    <font>
      <sz val="10"/>
      <color rgb="FFFA19FF"/>
      <name val="Arial"/>
      <family val="2"/>
    </font>
    <font>
      <sz val="10"/>
      <color theme="8" tint="-0.249977111117893"/>
      <name val="Arial"/>
      <family val="2"/>
    </font>
    <font>
      <sz val="8"/>
      <color theme="1"/>
      <name val="Arial"/>
      <family val="2"/>
    </font>
    <font>
      <sz val="10"/>
      <color rgb="FFFF0000"/>
      <name val="Arial"/>
      <family val="2"/>
    </font>
    <font>
      <i/>
      <sz val="10"/>
      <name val="Arial"/>
      <family val="2"/>
    </font>
    <font>
      <b/>
      <sz val="10"/>
      <color rgb="FF5F5F5F"/>
      <name val="Arial"/>
      <family val="2"/>
    </font>
    <font>
      <sz val="10"/>
      <color rgb="FF000000"/>
      <name val="Arial"/>
      <family val="2"/>
    </font>
    <font>
      <b/>
      <sz val="16"/>
      <color theme="0"/>
      <name val="Arial"/>
      <family val="2"/>
    </font>
    <font>
      <u/>
      <sz val="11"/>
      <color theme="1"/>
      <name val="Arial"/>
      <family val="2"/>
    </font>
    <font>
      <i/>
      <sz val="11"/>
      <color rgb="FFFF0000"/>
      <name val="Arial"/>
      <family val="2"/>
    </font>
    <font>
      <i/>
      <sz val="11"/>
      <color theme="1"/>
      <name val="Arial"/>
      <family val="2"/>
    </font>
    <font>
      <sz val="11"/>
      <name val="Arial"/>
      <family val="2"/>
    </font>
    <font>
      <b/>
      <sz val="10"/>
      <color rgb="FFFF0000"/>
      <name val="Arial"/>
      <family val="2"/>
    </font>
    <font>
      <i/>
      <sz val="10"/>
      <color rgb="FFF39200"/>
      <name val="Arial"/>
      <family val="2"/>
    </font>
    <font>
      <b/>
      <sz val="14"/>
      <color theme="0"/>
      <name val="Arial"/>
      <family val="2"/>
    </font>
    <font>
      <b/>
      <i/>
      <sz val="11"/>
      <color theme="1"/>
      <name val="Arial"/>
      <family val="2"/>
    </font>
    <font>
      <sz val="11"/>
      <color rgb="FF004994"/>
      <name val="Arial"/>
      <family val="2"/>
    </font>
    <font>
      <i/>
      <sz val="10"/>
      <color rgb="FFFF0000"/>
      <name val="Arial"/>
      <family val="2"/>
    </font>
    <font>
      <b/>
      <sz val="11"/>
      <name val="Arial"/>
      <family val="2"/>
    </font>
    <font>
      <i/>
      <sz val="9"/>
      <color theme="0"/>
      <name val="Arial"/>
      <family val="2"/>
    </font>
  </fonts>
  <fills count="11">
    <fill>
      <patternFill patternType="none"/>
    </fill>
    <fill>
      <patternFill patternType="gray125"/>
    </fill>
    <fill>
      <patternFill patternType="solid">
        <fgColor rgb="FF004994"/>
        <bgColor indexed="64"/>
      </patternFill>
    </fill>
    <fill>
      <patternFill patternType="solid">
        <fgColor theme="0" tint="-4.9989318521683403E-2"/>
        <bgColor indexed="64"/>
      </patternFill>
    </fill>
    <fill>
      <patternFill patternType="solid">
        <fgColor theme="0"/>
        <bgColor indexed="64"/>
      </patternFill>
    </fill>
    <fill>
      <patternFill patternType="solid">
        <fgColor rgb="FFFAFAFA"/>
        <bgColor indexed="64"/>
      </patternFill>
    </fill>
    <fill>
      <patternFill patternType="solid">
        <fgColor rgb="FFFFFFFF"/>
        <bgColor indexed="64"/>
      </patternFill>
    </fill>
    <fill>
      <patternFill patternType="solid">
        <fgColor rgb="FFFFFF00"/>
        <bgColor indexed="64"/>
      </patternFill>
    </fill>
    <fill>
      <patternFill patternType="solid">
        <fgColor rgb="FF0095DB"/>
        <bgColor indexed="64"/>
      </patternFill>
    </fill>
    <fill>
      <patternFill patternType="solid">
        <fgColor rgb="FF555555"/>
        <bgColor indexed="64"/>
      </patternFill>
    </fill>
    <fill>
      <patternFill patternType="solid">
        <fgColor rgb="FFFF0000"/>
        <bgColor indexed="64"/>
      </patternFill>
    </fill>
  </fills>
  <borders count="56">
    <border>
      <left/>
      <right/>
      <top/>
      <bottom/>
      <diagonal/>
    </border>
    <border>
      <left style="thin">
        <color indexed="64"/>
      </left>
      <right style="thin">
        <color indexed="64"/>
      </right>
      <top style="thin">
        <color auto="1"/>
      </top>
      <bottom style="thin">
        <color auto="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style="thin">
        <color auto="1"/>
      </top>
      <bottom style="thin">
        <color auto="1"/>
      </bottom>
      <diagonal/>
    </border>
    <border>
      <left style="thin">
        <color rgb="FF555555"/>
      </left>
      <right style="thin">
        <color rgb="FF555555"/>
      </right>
      <top style="thin">
        <color rgb="FF555555"/>
      </top>
      <bottom style="thin">
        <color rgb="FF555555"/>
      </bottom>
      <diagonal/>
    </border>
    <border>
      <left style="thin">
        <color auto="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auto="1"/>
      </right>
      <top style="thin">
        <color theme="0" tint="-0.14996795556505021"/>
      </top>
      <bottom style="thin">
        <color theme="0" tint="-0.14996795556505021"/>
      </bottom>
      <diagonal/>
    </border>
    <border>
      <left style="thin">
        <color auto="1"/>
      </left>
      <right style="thin">
        <color theme="0" tint="-0.14996795556505021"/>
      </right>
      <top style="thin">
        <color theme="0" tint="-0.14996795556505021"/>
      </top>
      <bottom style="thin">
        <color auto="1"/>
      </bottom>
      <diagonal/>
    </border>
    <border>
      <left style="thin">
        <color theme="0" tint="-0.14996795556505021"/>
      </left>
      <right style="thin">
        <color theme="0" tint="-0.14996795556505021"/>
      </right>
      <top style="thin">
        <color theme="0" tint="-0.14996795556505021"/>
      </top>
      <bottom style="thin">
        <color auto="1"/>
      </bottom>
      <diagonal/>
    </border>
    <border>
      <left style="thin">
        <color theme="0" tint="-0.14996795556505021"/>
      </left>
      <right style="thin">
        <color auto="1"/>
      </right>
      <top style="thin">
        <color theme="0" tint="-0.14996795556505021"/>
      </top>
      <bottom style="thin">
        <color auto="1"/>
      </bottom>
      <diagonal/>
    </border>
    <border>
      <left style="thick">
        <color theme="0"/>
      </left>
      <right style="thin">
        <color indexed="64"/>
      </right>
      <top style="thin">
        <color auto="1"/>
      </top>
      <bottom style="thick">
        <color theme="0"/>
      </bottom>
      <diagonal/>
    </border>
    <border>
      <left style="thin">
        <color indexed="64"/>
      </left>
      <right style="thin">
        <color indexed="64"/>
      </right>
      <top style="thin">
        <color auto="1"/>
      </top>
      <bottom style="thick">
        <color theme="0"/>
      </bottom>
      <diagonal/>
    </border>
    <border>
      <left style="thin">
        <color indexed="64"/>
      </left>
      <right style="thick">
        <color theme="0"/>
      </right>
      <top style="thin">
        <color auto="1"/>
      </top>
      <bottom style="thick">
        <color theme="0"/>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indexed="64"/>
      </left>
      <right style="thin">
        <color indexed="64"/>
      </right>
      <top style="thin">
        <color auto="1"/>
      </top>
      <bottom/>
      <diagonal/>
    </border>
    <border>
      <left style="thin">
        <color indexed="64"/>
      </left>
      <right style="thin">
        <color indexed="64"/>
      </right>
      <top/>
      <bottom/>
      <diagonal/>
    </border>
    <border>
      <left/>
      <right/>
      <top/>
      <bottom style="thin">
        <color rgb="FF555555"/>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indexed="64"/>
      </left>
      <right style="thin">
        <color indexed="64"/>
      </right>
      <top style="thick">
        <color indexed="64"/>
      </top>
      <bottom style="thin">
        <color auto="1"/>
      </bottom>
      <diagonal/>
    </border>
    <border>
      <left style="thin">
        <color indexed="64"/>
      </left>
      <right style="thin">
        <color indexed="64"/>
      </right>
      <top style="thick">
        <color indexed="64"/>
      </top>
      <bottom/>
      <diagonal/>
    </border>
    <border>
      <left style="thin">
        <color indexed="64"/>
      </left>
      <right style="thin">
        <color indexed="64"/>
      </right>
      <top style="thick">
        <color indexed="64"/>
      </top>
      <bottom style="thick">
        <color indexed="64"/>
      </bottom>
      <diagonal/>
    </border>
    <border>
      <left style="thin">
        <color indexed="64"/>
      </left>
      <right style="thin">
        <color indexed="64"/>
      </right>
      <top style="thin">
        <color auto="1"/>
      </top>
      <bottom style="thick">
        <color indexed="64"/>
      </bottom>
      <diagonal/>
    </border>
    <border>
      <left style="thin">
        <color indexed="64"/>
      </left>
      <right style="thin">
        <color indexed="64"/>
      </right>
      <top/>
      <bottom style="thick">
        <color indexed="64"/>
      </bottom>
      <diagonal/>
    </border>
    <border>
      <left style="thin">
        <color theme="1" tint="0.34998626667073579"/>
      </left>
      <right style="thin">
        <color theme="1" tint="0.34998626667073579"/>
      </right>
      <top/>
      <bottom/>
      <diagonal/>
    </border>
    <border>
      <left style="thin">
        <color theme="1" tint="0.34998626667073579"/>
      </left>
      <right/>
      <top/>
      <bottom/>
      <diagonal/>
    </border>
    <border>
      <left/>
      <right/>
      <top style="thin">
        <color auto="1"/>
      </top>
      <bottom style="thin">
        <color auto="1"/>
      </bottom>
      <diagonal/>
    </border>
    <border>
      <left/>
      <right style="thin">
        <color indexed="64"/>
      </right>
      <top style="thin">
        <color auto="1"/>
      </top>
      <bottom style="thin">
        <color auto="1"/>
      </bottom>
      <diagonal/>
    </border>
    <border>
      <left style="thin">
        <color indexed="64"/>
      </left>
      <right/>
      <top style="thin">
        <color auto="1"/>
      </top>
      <bottom style="thick">
        <color indexed="64"/>
      </bottom>
      <diagonal/>
    </border>
    <border>
      <left style="thin">
        <color indexed="64"/>
      </left>
      <right/>
      <top style="thick">
        <color indexed="64"/>
      </top>
      <bottom style="thick">
        <color indexed="64"/>
      </bottom>
      <diagonal/>
    </border>
    <border>
      <left style="thin">
        <color indexed="64"/>
      </left>
      <right/>
      <top style="thick">
        <color indexed="64"/>
      </top>
      <bottom style="thin">
        <color auto="1"/>
      </bottom>
      <diagonal/>
    </border>
    <border>
      <left/>
      <right style="thin">
        <color theme="1" tint="0.34998626667073579"/>
      </right>
      <top/>
      <bottom/>
      <diagonal/>
    </border>
    <border>
      <left style="thin">
        <color auto="1"/>
      </left>
      <right style="thin">
        <color theme="0" tint="-0.24994659260841701"/>
      </right>
      <top/>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14996795556505021"/>
      </bottom>
      <diagonal/>
    </border>
    <border>
      <left style="thin">
        <color theme="0" tint="-0.24994659260841701"/>
      </left>
      <right style="thin">
        <color auto="1"/>
      </right>
      <top/>
      <bottom style="thin">
        <color theme="0" tint="-0.14996795556505021"/>
      </bottom>
      <diagonal/>
    </border>
    <border>
      <left style="thick">
        <color theme="0"/>
      </left>
      <right style="thin">
        <color indexed="64"/>
      </right>
      <top style="thin">
        <color auto="1"/>
      </top>
      <bottom style="thin">
        <color auto="1"/>
      </bottom>
      <diagonal/>
    </border>
    <border>
      <left style="thin">
        <color indexed="64"/>
      </left>
      <right style="thick">
        <color theme="0"/>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indexed="64"/>
      </right>
      <top/>
      <bottom style="thin">
        <color auto="1"/>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s>
  <cellStyleXfs count="3">
    <xf numFmtId="0" fontId="0" fillId="0" borderId="0"/>
    <xf numFmtId="0" fontId="27" fillId="0" borderId="0"/>
    <xf numFmtId="0" fontId="13" fillId="0" borderId="0"/>
  </cellStyleXfs>
  <cellXfs count="319">
    <xf numFmtId="0" fontId="0" fillId="0" borderId="0" xfId="0"/>
    <xf numFmtId="0" fontId="17" fillId="0" borderId="0" xfId="0" applyFont="1"/>
    <xf numFmtId="0" fontId="16" fillId="4" borderId="0" xfId="0" applyFont="1" applyFill="1" applyAlignment="1"/>
    <xf numFmtId="0" fontId="0" fillId="4" borderId="0" xfId="0" applyFill="1"/>
    <xf numFmtId="0" fontId="0" fillId="4" borderId="0" xfId="0" applyFill="1" applyAlignment="1"/>
    <xf numFmtId="0" fontId="26" fillId="4" borderId="0" xfId="0" applyFont="1" applyFill="1"/>
    <xf numFmtId="0" fontId="30" fillId="4" borderId="0" xfId="0" applyFont="1" applyFill="1"/>
    <xf numFmtId="0" fontId="30" fillId="4" borderId="0" xfId="0" applyFont="1" applyFill="1" applyAlignment="1"/>
    <xf numFmtId="0" fontId="31" fillId="4" borderId="0" xfId="0" applyFont="1" applyFill="1"/>
    <xf numFmtId="0" fontId="20" fillId="4" borderId="0" xfId="0" applyFont="1" applyFill="1" applyAlignment="1">
      <alignment wrapText="1"/>
    </xf>
    <xf numFmtId="0" fontId="19" fillId="3" borderId="6" xfId="0" applyFont="1" applyFill="1" applyBorder="1"/>
    <xf numFmtId="0" fontId="17" fillId="3" borderId="6" xfId="0" applyFont="1" applyFill="1" applyBorder="1"/>
    <xf numFmtId="2" fontId="17" fillId="3" borderId="6" xfId="0" applyNumberFormat="1" applyFont="1" applyFill="1" applyBorder="1" applyAlignment="1">
      <alignment horizontal="center"/>
    </xf>
    <xf numFmtId="2" fontId="18" fillId="0" borderId="1" xfId="0" applyNumberFormat="1" applyFont="1" applyFill="1" applyBorder="1" applyAlignment="1" applyProtection="1">
      <alignment horizontal="left" vertical="center"/>
    </xf>
    <xf numFmtId="0" fontId="29" fillId="4" borderId="2" xfId="0" applyFont="1" applyFill="1" applyBorder="1" applyAlignment="1" applyProtection="1">
      <alignment horizontal="left" vertical="center" wrapText="1"/>
      <protection locked="0"/>
    </xf>
    <xf numFmtId="0" fontId="29" fillId="4" borderId="8" xfId="0" applyFont="1" applyFill="1" applyBorder="1" applyAlignment="1" applyProtection="1">
      <alignment horizontal="left" vertical="center" wrapText="1"/>
      <protection locked="0"/>
    </xf>
    <xf numFmtId="0" fontId="29" fillId="4" borderId="2" xfId="0" applyFont="1" applyFill="1" applyBorder="1" applyAlignment="1" applyProtection="1">
      <alignment vertical="top" wrapText="1"/>
      <protection locked="0"/>
    </xf>
    <xf numFmtId="0" fontId="29" fillId="4" borderId="8" xfId="0" applyFont="1" applyFill="1" applyBorder="1" applyAlignment="1" applyProtection="1">
      <alignment vertical="top" wrapText="1"/>
      <protection locked="0"/>
    </xf>
    <xf numFmtId="0" fontId="29" fillId="4" borderId="10" xfId="0" applyFont="1" applyFill="1" applyBorder="1" applyAlignment="1" applyProtection="1">
      <alignment vertical="top" wrapText="1"/>
      <protection locked="0"/>
    </xf>
    <xf numFmtId="0" fontId="29" fillId="4" borderId="11" xfId="0" applyFont="1" applyFill="1" applyBorder="1" applyAlignment="1" applyProtection="1">
      <alignment vertical="top" wrapText="1"/>
      <protection locked="0"/>
    </xf>
    <xf numFmtId="0" fontId="0" fillId="4" borderId="0" xfId="0" applyFill="1" applyProtection="1"/>
    <xf numFmtId="2" fontId="19" fillId="0" borderId="3" xfId="0" applyNumberFormat="1" applyFont="1" applyBorder="1" applyAlignment="1" applyProtection="1">
      <alignment horizontal="center" vertical="center"/>
    </xf>
    <xf numFmtId="0" fontId="15" fillId="2" borderId="12" xfId="0" applyFont="1" applyFill="1" applyBorder="1" applyAlignment="1">
      <alignment horizontal="center" vertical="center" textRotation="90" wrapText="1"/>
    </xf>
    <xf numFmtId="0" fontId="15" fillId="2" borderId="13" xfId="0" applyFont="1" applyFill="1" applyBorder="1" applyAlignment="1">
      <alignment horizontal="center" vertical="center" textRotation="90" wrapText="1"/>
    </xf>
    <xf numFmtId="0" fontId="15" fillId="2" borderId="14" xfId="0" applyFont="1" applyFill="1" applyBorder="1" applyAlignment="1">
      <alignment horizontal="center" vertical="center" textRotation="90" wrapText="1"/>
    </xf>
    <xf numFmtId="0" fontId="39" fillId="0" borderId="0" xfId="0" applyFont="1"/>
    <xf numFmtId="0" fontId="40" fillId="0" borderId="0" xfId="0" applyFont="1"/>
    <xf numFmtId="2" fontId="0" fillId="4" borderId="0" xfId="0" applyNumberFormat="1" applyFill="1" applyAlignment="1">
      <alignment horizontal="center"/>
    </xf>
    <xf numFmtId="2" fontId="0" fillId="0" borderId="0" xfId="0" applyNumberFormat="1" applyAlignment="1">
      <alignment horizontal="center"/>
    </xf>
    <xf numFmtId="0" fontId="14" fillId="2" borderId="0" xfId="0" applyFont="1" applyFill="1" applyBorder="1" applyAlignment="1" applyProtection="1">
      <alignment horizontal="left" vertical="center"/>
    </xf>
    <xf numFmtId="2" fontId="16" fillId="0" borderId="1" xfId="0" applyNumberFormat="1" applyFont="1" applyBorder="1" applyAlignment="1" applyProtection="1">
      <alignment horizontal="center" vertical="center"/>
    </xf>
    <xf numFmtId="2" fontId="0" fillId="2" borderId="0" xfId="0" applyNumberFormat="1" applyFill="1" applyBorder="1" applyAlignment="1" applyProtection="1">
      <alignment horizontal="center"/>
    </xf>
    <xf numFmtId="0" fontId="42" fillId="4" borderId="0" xfId="0" applyFont="1" applyFill="1"/>
    <xf numFmtId="0" fontId="17" fillId="4" borderId="0" xfId="0" applyFont="1" applyFill="1"/>
    <xf numFmtId="0" fontId="14" fillId="2" borderId="0" xfId="0" applyFont="1" applyFill="1" applyBorder="1" applyAlignment="1" applyProtection="1">
      <alignment horizontal="left" vertical="center" wrapText="1"/>
    </xf>
    <xf numFmtId="0" fontId="16" fillId="4" borderId="0" xfId="0" applyFont="1" applyFill="1" applyAlignment="1" applyProtection="1">
      <alignment wrapText="1"/>
      <protection locked="0"/>
    </xf>
    <xf numFmtId="0" fontId="17" fillId="4" borderId="0" xfId="0" applyFont="1" applyFill="1" applyBorder="1" applyAlignment="1" applyProtection="1">
      <alignment vertical="center" wrapText="1"/>
    </xf>
    <xf numFmtId="0" fontId="17" fillId="4" borderId="0" xfId="0" applyFont="1" applyFill="1" applyBorder="1" applyProtection="1"/>
    <xf numFmtId="0" fontId="43" fillId="2" borderId="0" xfId="0" applyFont="1" applyFill="1" applyBorder="1" applyAlignment="1" applyProtection="1">
      <alignment horizontal="left" vertical="center" wrapText="1"/>
    </xf>
    <xf numFmtId="0" fontId="41" fillId="4" borderId="0" xfId="0" applyFont="1" applyFill="1"/>
    <xf numFmtId="0" fontId="36" fillId="0" borderId="0" xfId="0" applyFont="1" applyAlignment="1">
      <alignment wrapText="1"/>
    </xf>
    <xf numFmtId="0" fontId="37" fillId="4" borderId="0" xfId="0" applyFont="1" applyFill="1"/>
    <xf numFmtId="0" fontId="45" fillId="6" borderId="0" xfId="0" applyFont="1" applyFill="1" applyAlignment="1">
      <alignment vertical="center"/>
    </xf>
    <xf numFmtId="2" fontId="17" fillId="3" borderId="6" xfId="0" applyNumberFormat="1" applyFont="1" applyFill="1" applyBorder="1"/>
    <xf numFmtId="0" fontId="13" fillId="4" borderId="0" xfId="0" applyFont="1" applyFill="1" applyAlignment="1">
      <alignment vertical="center" wrapText="1"/>
    </xf>
    <xf numFmtId="0" fontId="44" fillId="0" borderId="0" xfId="0" applyFont="1" applyAlignment="1">
      <alignment wrapText="1"/>
    </xf>
    <xf numFmtId="0" fontId="16" fillId="4" borderId="0" xfId="0" applyFont="1" applyFill="1" applyBorder="1" applyProtection="1"/>
    <xf numFmtId="0" fontId="16" fillId="0" borderId="0" xfId="0" applyFont="1" applyFill="1" applyBorder="1" applyProtection="1"/>
    <xf numFmtId="0" fontId="16" fillId="4" borderId="15" xfId="0" applyFont="1" applyFill="1" applyBorder="1" applyAlignment="1" applyProtection="1">
      <alignment wrapText="1"/>
      <protection locked="0"/>
    </xf>
    <xf numFmtId="0" fontId="16" fillId="4" borderId="0" xfId="0" applyFont="1" applyFill="1" applyBorder="1" applyAlignment="1" applyProtection="1">
      <alignment vertical="center" wrapText="1"/>
    </xf>
    <xf numFmtId="0" fontId="0" fillId="4" borderId="0" xfId="0" applyFont="1" applyFill="1" applyBorder="1" applyAlignment="1" applyProtection="1">
      <alignment vertical="center"/>
    </xf>
    <xf numFmtId="2" fontId="14" fillId="8" borderId="15" xfId="0" applyNumberFormat="1" applyFont="1" applyFill="1" applyBorder="1" applyAlignment="1" applyProtection="1">
      <alignment horizontal="left" vertical="center" wrapText="1"/>
    </xf>
    <xf numFmtId="0" fontId="23" fillId="0" borderId="15" xfId="0" applyFont="1" applyFill="1" applyBorder="1" applyAlignment="1" applyProtection="1">
      <alignment wrapText="1"/>
    </xf>
    <xf numFmtId="0" fontId="23" fillId="0" borderId="15" xfId="0" applyFont="1" applyFill="1" applyBorder="1" applyAlignment="1" applyProtection="1">
      <alignment wrapText="1"/>
      <protection locked="0"/>
    </xf>
    <xf numFmtId="0" fontId="17" fillId="4" borderId="0" xfId="0" applyFont="1" applyFill="1" applyBorder="1" applyAlignment="1" applyProtection="1"/>
    <xf numFmtId="0" fontId="16" fillId="4" borderId="16" xfId="0" applyFont="1" applyFill="1" applyBorder="1" applyAlignment="1" applyProtection="1">
      <alignment wrapText="1"/>
      <protection locked="0"/>
    </xf>
    <xf numFmtId="2" fontId="14" fillId="8" borderId="18" xfId="0" applyNumberFormat="1" applyFont="1" applyFill="1" applyBorder="1" applyAlignment="1" applyProtection="1">
      <alignment horizontal="left" vertical="center" wrapText="1"/>
    </xf>
    <xf numFmtId="0" fontId="16" fillId="4" borderId="16" xfId="0" applyFont="1" applyFill="1" applyBorder="1" applyProtection="1"/>
    <xf numFmtId="0" fontId="16" fillId="4" borderId="15" xfId="0" applyFont="1" applyFill="1" applyBorder="1" applyAlignment="1" applyProtection="1">
      <alignment horizontal="center" vertical="center" wrapText="1"/>
    </xf>
    <xf numFmtId="0" fontId="16" fillId="0" borderId="15" xfId="0" applyFont="1" applyBorder="1" applyAlignment="1" applyProtection="1">
      <alignment horizontal="center" vertical="top" wrapText="1"/>
    </xf>
    <xf numFmtId="0" fontId="16" fillId="4" borderId="15" xfId="0" applyFont="1" applyFill="1" applyBorder="1" applyAlignment="1" applyProtection="1">
      <alignment horizontal="center" vertical="top" wrapText="1"/>
    </xf>
    <xf numFmtId="0" fontId="16" fillId="4" borderId="0" xfId="0" applyFont="1" applyFill="1" applyBorder="1" applyAlignment="1" applyProtection="1">
      <alignment horizontal="center" vertical="top" wrapText="1"/>
    </xf>
    <xf numFmtId="0" fontId="16" fillId="0" borderId="15" xfId="0" applyFont="1" applyFill="1" applyBorder="1" applyAlignment="1" applyProtection="1">
      <alignment horizontal="center" vertical="top" wrapText="1"/>
    </xf>
    <xf numFmtId="0" fontId="16" fillId="4" borderId="16" xfId="0" applyFont="1" applyFill="1" applyBorder="1" applyAlignment="1" applyProtection="1">
      <alignment horizontal="center" vertical="top" wrapText="1"/>
    </xf>
    <xf numFmtId="0" fontId="16" fillId="0" borderId="16" xfId="0" applyFont="1" applyBorder="1" applyAlignment="1" applyProtection="1">
      <alignment horizontal="center" vertical="top" wrapText="1"/>
    </xf>
    <xf numFmtId="0" fontId="51" fillId="0" borderId="0" xfId="0" applyFont="1"/>
    <xf numFmtId="0" fontId="52" fillId="0" borderId="0" xfId="0" applyFont="1" applyAlignment="1">
      <alignment wrapText="1"/>
    </xf>
    <xf numFmtId="0" fontId="48" fillId="2" borderId="0" xfId="0" applyFont="1" applyFill="1" applyBorder="1" applyAlignment="1" applyProtection="1">
      <alignment vertical="center"/>
      <protection locked="0"/>
    </xf>
    <xf numFmtId="0" fontId="0" fillId="2" borderId="0" xfId="0" applyFont="1" applyFill="1" applyBorder="1" applyAlignment="1" applyProtection="1">
      <alignment vertical="center"/>
    </xf>
    <xf numFmtId="0" fontId="16" fillId="2" borderId="0" xfId="0" applyFont="1" applyFill="1" applyBorder="1" applyAlignment="1" applyProtection="1">
      <alignment vertical="center" wrapText="1"/>
    </xf>
    <xf numFmtId="2" fontId="14" fillId="2" borderId="0" xfId="0" applyNumberFormat="1" applyFont="1" applyFill="1" applyBorder="1" applyAlignment="1" applyProtection="1">
      <alignment horizontal="left" vertical="center"/>
    </xf>
    <xf numFmtId="2" fontId="15" fillId="2" borderId="0" xfId="0" applyNumberFormat="1" applyFont="1" applyFill="1" applyBorder="1" applyAlignment="1">
      <alignment horizontal="left" vertical="center" wrapText="1"/>
    </xf>
    <xf numFmtId="2" fontId="38" fillId="0" borderId="0" xfId="0" applyNumberFormat="1" applyFont="1" applyFill="1" applyBorder="1" applyAlignment="1">
      <alignment horizontal="left" vertical="center" wrapText="1"/>
    </xf>
    <xf numFmtId="0" fontId="17" fillId="0" borderId="0" xfId="0" applyFont="1" applyAlignment="1" applyProtection="1">
      <alignment wrapText="1"/>
      <protection locked="0"/>
    </xf>
    <xf numFmtId="0" fontId="17" fillId="0" borderId="0" xfId="0" applyFont="1" applyAlignment="1">
      <alignment wrapText="1"/>
    </xf>
    <xf numFmtId="0" fontId="17" fillId="2" borderId="0" xfId="0" applyFont="1" applyFill="1" applyAlignment="1" applyProtection="1">
      <alignment wrapText="1"/>
      <protection locked="0"/>
    </xf>
    <xf numFmtId="2" fontId="38" fillId="0" borderId="0" xfId="0" applyNumberFormat="1" applyFont="1" applyFill="1" applyBorder="1" applyAlignment="1">
      <alignment horizontal="right" vertical="center" wrapText="1"/>
    </xf>
    <xf numFmtId="0" fontId="53" fillId="2" borderId="0" xfId="0" applyFont="1" applyFill="1" applyAlignment="1">
      <alignment vertical="center"/>
    </xf>
    <xf numFmtId="0" fontId="16" fillId="0" borderId="0" xfId="0" applyFont="1"/>
    <xf numFmtId="0" fontId="16" fillId="0" borderId="0" xfId="0" applyFont="1" applyAlignment="1">
      <alignment horizontal="justify" vertical="center"/>
    </xf>
    <xf numFmtId="1" fontId="14" fillId="2" borderId="0" xfId="0" applyNumberFormat="1" applyFont="1" applyFill="1" applyBorder="1" applyAlignment="1" applyProtection="1">
      <alignment horizontal="right" vertical="center" wrapText="1"/>
    </xf>
    <xf numFmtId="0" fontId="9" fillId="0" borderId="0" xfId="0" applyFont="1"/>
    <xf numFmtId="0" fontId="0" fillId="4" borderId="0" xfId="0" applyFill="1" applyAlignment="1">
      <alignment wrapText="1"/>
    </xf>
    <xf numFmtId="0" fontId="0" fillId="0" borderId="0" xfId="0" applyAlignment="1">
      <alignment wrapText="1"/>
    </xf>
    <xf numFmtId="0" fontId="8" fillId="0" borderId="0" xfId="0" applyFont="1"/>
    <xf numFmtId="0" fontId="17" fillId="0" borderId="0" xfId="0" applyFont="1" applyAlignment="1">
      <alignment horizontal="left" wrapText="1"/>
    </xf>
    <xf numFmtId="0" fontId="7" fillId="0" borderId="0" xfId="0" applyFont="1"/>
    <xf numFmtId="2" fontId="10" fillId="2" borderId="0" xfId="0" applyNumberFormat="1" applyFont="1" applyFill="1" applyBorder="1" applyAlignment="1" applyProtection="1">
      <alignment horizontal="left" vertical="center" wrapText="1"/>
    </xf>
    <xf numFmtId="0" fontId="38" fillId="0" borderId="0" xfId="0" applyFont="1" applyAlignment="1">
      <alignment wrapText="1"/>
    </xf>
    <xf numFmtId="0" fontId="38" fillId="0" borderId="0" xfId="0" applyFont="1" applyAlignment="1">
      <alignment horizontal="right" wrapText="1"/>
    </xf>
    <xf numFmtId="0" fontId="6" fillId="0" borderId="0" xfId="0" applyFont="1" applyAlignment="1">
      <alignment wrapText="1"/>
    </xf>
    <xf numFmtId="0" fontId="5" fillId="0" borderId="0" xfId="0" applyFont="1" applyAlignment="1">
      <alignment wrapText="1"/>
    </xf>
    <xf numFmtId="0" fontId="18" fillId="0" borderId="0" xfId="0" applyFont="1" applyAlignment="1">
      <alignment wrapText="1"/>
    </xf>
    <xf numFmtId="0" fontId="38" fillId="2" borderId="0" xfId="0" applyFont="1" applyFill="1" applyAlignment="1">
      <alignment wrapText="1"/>
    </xf>
    <xf numFmtId="0" fontId="38" fillId="0" borderId="0" xfId="0" applyFont="1"/>
    <xf numFmtId="0" fontId="23" fillId="2" borderId="15" xfId="0" applyFont="1" applyFill="1" applyBorder="1" applyAlignment="1" applyProtection="1">
      <alignment wrapText="1"/>
    </xf>
    <xf numFmtId="2" fontId="16" fillId="0" borderId="30" xfId="0" applyNumberFormat="1" applyFont="1" applyBorder="1" applyAlignment="1" applyProtection="1">
      <alignment horizontal="center" vertical="center"/>
    </xf>
    <xf numFmtId="2" fontId="16" fillId="0" borderId="33" xfId="0" applyNumberFormat="1" applyFont="1" applyBorder="1" applyAlignment="1" applyProtection="1">
      <alignment horizontal="center" vertical="center"/>
    </xf>
    <xf numFmtId="1" fontId="22" fillId="5" borderId="32" xfId="0" applyNumberFormat="1" applyFont="1" applyFill="1" applyBorder="1" applyAlignment="1" applyProtection="1">
      <alignment horizontal="center" vertical="center" wrapText="1"/>
    </xf>
    <xf numFmtId="2" fontId="16" fillId="0" borderId="32" xfId="0" applyNumberFormat="1" applyFont="1" applyBorder="1" applyAlignment="1" applyProtection="1">
      <alignment horizontal="center" vertical="center"/>
    </xf>
    <xf numFmtId="0" fontId="23" fillId="2" borderId="17" xfId="0" applyFont="1" applyFill="1" applyBorder="1" applyAlignment="1" applyProtection="1">
      <alignment wrapText="1"/>
    </xf>
    <xf numFmtId="0" fontId="49" fillId="4" borderId="0" xfId="0" applyFont="1" applyFill="1" applyAlignment="1"/>
    <xf numFmtId="1" fontId="16" fillId="5" borderId="41" xfId="0" applyNumberFormat="1" applyFont="1" applyFill="1" applyBorder="1" applyAlignment="1" applyProtection="1">
      <alignment vertical="center" wrapText="1"/>
    </xf>
    <xf numFmtId="1" fontId="16" fillId="5" borderId="5" xfId="0" applyNumberFormat="1" applyFont="1" applyFill="1" applyBorder="1" applyAlignment="1" applyProtection="1">
      <alignment vertical="center" wrapText="1"/>
    </xf>
    <xf numFmtId="1" fontId="16" fillId="5" borderId="39" xfId="0" applyNumberFormat="1" applyFont="1" applyFill="1" applyBorder="1" applyAlignment="1" applyProtection="1">
      <alignment vertical="center" wrapText="1"/>
    </xf>
    <xf numFmtId="1" fontId="16" fillId="5" borderId="5" xfId="0" applyNumberFormat="1" applyFont="1" applyFill="1" applyBorder="1" applyAlignment="1" applyProtection="1">
      <alignment horizontal="right" vertical="center" wrapText="1"/>
    </xf>
    <xf numFmtId="0" fontId="23" fillId="2" borderId="15" xfId="0" applyFont="1" applyFill="1" applyBorder="1" applyAlignment="1" applyProtection="1">
      <alignment horizontal="center" wrapText="1"/>
    </xf>
    <xf numFmtId="0" fontId="16" fillId="0" borderId="20" xfId="0" applyFont="1" applyFill="1" applyBorder="1" applyAlignment="1" applyProtection="1">
      <alignment horizontal="center" vertical="center" wrapText="1"/>
    </xf>
    <xf numFmtId="0" fontId="16" fillId="0" borderId="20" xfId="0" applyFont="1" applyBorder="1" applyAlignment="1" applyProtection="1">
      <alignment vertical="center" wrapText="1"/>
    </xf>
    <xf numFmtId="2" fontId="14" fillId="8" borderId="18" xfId="0" applyNumberFormat="1" applyFont="1" applyFill="1" applyBorder="1" applyAlignment="1" applyProtection="1">
      <alignment vertical="top" wrapText="1"/>
    </xf>
    <xf numFmtId="0" fontId="22" fillId="0" borderId="26" xfId="0" applyFont="1" applyBorder="1" applyAlignment="1" applyProtection="1">
      <alignment vertical="center" wrapText="1"/>
    </xf>
    <xf numFmtId="0" fontId="23" fillId="10" borderId="15" xfId="0" applyFont="1" applyFill="1" applyBorder="1" applyAlignment="1" applyProtection="1">
      <alignment wrapText="1"/>
    </xf>
    <xf numFmtId="0" fontId="4" fillId="4" borderId="0" xfId="0" applyFont="1" applyFill="1" applyBorder="1" applyProtection="1"/>
    <xf numFmtId="2" fontId="14" fillId="8" borderId="15" xfId="0" applyNumberFormat="1" applyFont="1" applyFill="1" applyBorder="1" applyAlignment="1" applyProtection="1">
      <alignment vertical="center" wrapText="1"/>
    </xf>
    <xf numFmtId="0" fontId="17" fillId="4" borderId="0" xfId="0" applyFont="1" applyFill="1" applyBorder="1" applyAlignment="1" applyProtection="1">
      <alignment vertical="center"/>
    </xf>
    <xf numFmtId="0" fontId="23" fillId="2" borderId="42" xfId="0" applyFont="1" applyFill="1" applyBorder="1" applyAlignment="1" applyProtection="1">
      <alignment wrapText="1"/>
    </xf>
    <xf numFmtId="0" fontId="16" fillId="2" borderId="42" xfId="0" applyFont="1" applyFill="1" applyBorder="1" applyProtection="1"/>
    <xf numFmtId="0" fontId="9" fillId="0" borderId="0" xfId="0" applyFont="1" applyBorder="1" applyAlignment="1">
      <alignment horizontal="center" vertical="top" wrapText="1"/>
    </xf>
    <xf numFmtId="0" fontId="17" fillId="4" borderId="0"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2" borderId="0" xfId="0" applyFont="1" applyFill="1" applyBorder="1" applyAlignment="1" applyProtection="1">
      <alignment horizontal="center" vertical="center" wrapText="1"/>
    </xf>
    <xf numFmtId="0" fontId="23" fillId="10" borderId="15" xfId="0" applyFont="1" applyFill="1" applyBorder="1" applyAlignment="1" applyProtection="1">
      <alignment horizontal="left" vertical="center" wrapText="1"/>
    </xf>
    <xf numFmtId="0" fontId="16" fillId="4" borderId="15" xfId="0" applyFont="1" applyFill="1" applyBorder="1" applyAlignment="1" applyProtection="1">
      <alignment horizontal="center" vertical="center" wrapText="1"/>
      <protection locked="0"/>
    </xf>
    <xf numFmtId="0" fontId="16" fillId="0" borderId="15" xfId="0" applyFont="1" applyFill="1" applyBorder="1" applyAlignment="1" applyProtection="1">
      <alignment horizontal="center" vertical="center" wrapText="1"/>
      <protection locked="0"/>
    </xf>
    <xf numFmtId="14" fontId="14" fillId="2" borderId="0" xfId="0" applyNumberFormat="1" applyFont="1" applyFill="1" applyBorder="1" applyAlignment="1" applyProtection="1">
      <alignment horizontal="left" vertical="center" wrapText="1"/>
    </xf>
    <xf numFmtId="0" fontId="0" fillId="4" borderId="0" xfId="0" applyFill="1" applyAlignment="1" applyProtection="1">
      <alignment vertical="center" wrapText="1"/>
      <protection locked="0"/>
    </xf>
    <xf numFmtId="0" fontId="0" fillId="0" borderId="0" xfId="0" applyAlignment="1" applyProtection="1">
      <alignment vertical="center" wrapText="1"/>
      <protection locked="0"/>
    </xf>
    <xf numFmtId="2" fontId="16" fillId="0" borderId="21" xfId="0" applyNumberFormat="1" applyFont="1" applyBorder="1" applyAlignment="1" applyProtection="1">
      <alignment horizontal="center" vertical="center"/>
    </xf>
    <xf numFmtId="2" fontId="16" fillId="0" borderId="3" xfId="0" applyNumberFormat="1" applyFont="1" applyBorder="1" applyAlignment="1" applyProtection="1">
      <alignment horizontal="center" vertical="center"/>
    </xf>
    <xf numFmtId="0" fontId="55" fillId="0" borderId="0" xfId="0" applyFont="1"/>
    <xf numFmtId="0" fontId="0" fillId="4" borderId="0" xfId="0" applyFill="1" applyAlignment="1"/>
    <xf numFmtId="0" fontId="43" fillId="4" borderId="0" xfId="0" applyFont="1" applyFill="1" applyBorder="1" applyAlignment="1" applyProtection="1">
      <alignment horizontal="left" vertical="center"/>
    </xf>
    <xf numFmtId="0" fontId="14" fillId="9" borderId="0" xfId="0" applyFont="1" applyFill="1" applyAlignment="1">
      <alignment vertical="center"/>
    </xf>
    <xf numFmtId="0" fontId="16" fillId="0" borderId="0" xfId="0" applyFont="1" applyAlignment="1">
      <alignment vertical="center" wrapText="1"/>
    </xf>
    <xf numFmtId="0" fontId="14" fillId="9" borderId="0" xfId="0" applyFont="1" applyFill="1" applyAlignment="1">
      <alignment vertical="center" wrapText="1"/>
    </xf>
    <xf numFmtId="0" fontId="15" fillId="2" borderId="43" xfId="0" applyFont="1" applyFill="1" applyBorder="1" applyAlignment="1" applyProtection="1">
      <alignment vertical="top" wrapText="1"/>
    </xf>
    <xf numFmtId="0" fontId="15" fillId="2" borderId="44" xfId="0" applyFont="1" applyFill="1" applyBorder="1" applyAlignment="1" applyProtection="1">
      <alignment horizontal="left" vertical="top" wrapText="1"/>
    </xf>
    <xf numFmtId="0" fontId="15" fillId="2" borderId="45" xfId="0" applyFont="1" applyFill="1" applyBorder="1" applyAlignment="1" applyProtection="1">
      <alignment horizontal="left" vertical="top" wrapText="1"/>
    </xf>
    <xf numFmtId="0" fontId="15" fillId="2" borderId="45" xfId="0" applyFont="1" applyFill="1" applyBorder="1" applyAlignment="1" applyProtection="1">
      <alignment horizontal="center" vertical="top" wrapText="1"/>
    </xf>
    <xf numFmtId="0" fontId="15" fillId="2" borderId="46" xfId="0" applyFont="1" applyFill="1" applyBorder="1" applyAlignment="1" applyProtection="1">
      <alignment horizontal="center" vertical="top" wrapText="1"/>
    </xf>
    <xf numFmtId="0" fontId="14" fillId="2" borderId="37" xfId="0" applyFont="1" applyFill="1" applyBorder="1" applyAlignment="1" applyProtection="1">
      <alignment vertical="center"/>
    </xf>
    <xf numFmtId="0" fontId="14" fillId="2" borderId="38" xfId="0" applyFont="1" applyFill="1" applyBorder="1" applyAlignment="1" applyProtection="1">
      <alignment vertical="center"/>
    </xf>
    <xf numFmtId="0" fontId="3" fillId="3" borderId="6" xfId="0" applyFont="1" applyFill="1" applyBorder="1"/>
    <xf numFmtId="1" fontId="14" fillId="2" borderId="52" xfId="0" applyNumberFormat="1" applyFont="1" applyFill="1" applyBorder="1" applyAlignment="1" applyProtection="1">
      <alignment horizontal="right" vertical="center" wrapText="1"/>
    </xf>
    <xf numFmtId="0" fontId="14" fillId="2" borderId="52" xfId="0" applyFont="1" applyFill="1" applyBorder="1" applyAlignment="1" applyProtection="1">
      <alignment horizontal="left" vertical="center" wrapText="1"/>
    </xf>
    <xf numFmtId="0" fontId="43" fillId="2" borderId="52" xfId="0" applyFont="1" applyFill="1" applyBorder="1" applyAlignment="1" applyProtection="1">
      <alignment horizontal="left" vertical="center" wrapText="1"/>
    </xf>
    <xf numFmtId="2" fontId="21" fillId="2" borderId="54" xfId="0" applyNumberFormat="1" applyFont="1" applyFill="1" applyBorder="1" applyAlignment="1" applyProtection="1">
      <alignment horizontal="left" vertical="center"/>
    </xf>
    <xf numFmtId="2" fontId="46" fillId="8" borderId="16" xfId="0" applyNumberFormat="1" applyFont="1" applyFill="1" applyBorder="1" applyAlignment="1" applyProtection="1">
      <alignment horizontal="left" vertical="center"/>
    </xf>
    <xf numFmtId="2" fontId="14" fillId="8" borderId="35" xfId="0" applyNumberFormat="1" applyFont="1" applyFill="1" applyBorder="1" applyAlignment="1" applyProtection="1">
      <alignment horizontal="right" vertical="center"/>
    </xf>
    <xf numFmtId="2" fontId="14" fillId="2" borderId="36" xfId="0" applyNumberFormat="1" applyFont="1" applyFill="1" applyBorder="1" applyAlignment="1" applyProtection="1">
      <alignment horizontal="left" vertical="center"/>
    </xf>
    <xf numFmtId="0" fontId="9" fillId="0" borderId="18" xfId="0" applyFont="1" applyBorder="1" applyAlignment="1">
      <alignment horizontal="center" vertical="top" wrapText="1"/>
    </xf>
    <xf numFmtId="0" fontId="50" fillId="0" borderId="15" xfId="0" applyFont="1" applyFill="1" applyBorder="1" applyAlignment="1" applyProtection="1">
      <alignment horizontal="center" vertical="top" wrapText="1"/>
    </xf>
    <xf numFmtId="0" fontId="16" fillId="8" borderId="25" xfId="0" applyFont="1" applyFill="1" applyBorder="1" applyAlignment="1" applyProtection="1">
      <alignment vertical="center" wrapText="1"/>
    </xf>
    <xf numFmtId="0" fontId="16" fillId="8" borderId="26" xfId="0" applyFont="1" applyFill="1" applyBorder="1" applyProtection="1"/>
    <xf numFmtId="0" fontId="16" fillId="0" borderId="16" xfId="0" applyFont="1" applyFill="1" applyBorder="1" applyAlignment="1" applyProtection="1">
      <alignment horizontal="center" vertical="center" wrapText="1"/>
      <protection locked="0"/>
    </xf>
    <xf numFmtId="0" fontId="23" fillId="2" borderId="17" xfId="0" applyFont="1" applyFill="1" applyBorder="1" applyAlignment="1" applyProtection="1">
      <alignment horizontal="center" wrapText="1"/>
    </xf>
    <xf numFmtId="0" fontId="23" fillId="10" borderId="17" xfId="0" applyFont="1" applyFill="1" applyBorder="1" applyAlignment="1" applyProtection="1">
      <alignment wrapText="1"/>
    </xf>
    <xf numFmtId="0" fontId="16" fillId="8" borderId="19" xfId="0" applyFont="1" applyFill="1" applyBorder="1" applyAlignment="1" applyProtection="1">
      <alignment horizontal="center" vertical="top" wrapText="1"/>
    </xf>
    <xf numFmtId="0" fontId="16" fillId="8" borderId="20" xfId="0" applyFont="1" applyFill="1" applyBorder="1" applyProtection="1"/>
    <xf numFmtId="0" fontId="16" fillId="4" borderId="16" xfId="0" applyFont="1" applyFill="1" applyBorder="1" applyAlignment="1" applyProtection="1">
      <alignment horizontal="center" vertical="center" wrapText="1"/>
      <protection locked="0"/>
    </xf>
    <xf numFmtId="0" fontId="16" fillId="8" borderId="19" xfId="0" applyFont="1" applyFill="1" applyBorder="1" applyAlignment="1" applyProtection="1">
      <alignment vertical="center" wrapText="1"/>
    </xf>
    <xf numFmtId="0" fontId="16" fillId="8" borderId="19" xfId="0" applyFont="1" applyFill="1" applyBorder="1" applyAlignment="1" applyProtection="1">
      <alignment vertical="top" wrapText="1"/>
    </xf>
    <xf numFmtId="14" fontId="57" fillId="4" borderId="0" xfId="0" applyNumberFormat="1" applyFont="1" applyFill="1" applyBorder="1" applyAlignment="1" applyProtection="1">
      <alignment horizontal="left" vertical="center"/>
      <protection locked="0"/>
    </xf>
    <xf numFmtId="0" fontId="57" fillId="4" borderId="0" xfId="0" applyFont="1" applyFill="1" applyBorder="1" applyAlignment="1" applyProtection="1">
      <alignment horizontal="left" vertical="center"/>
      <protection locked="0"/>
    </xf>
    <xf numFmtId="0" fontId="57" fillId="4" borderId="0" xfId="0" applyFont="1" applyFill="1" applyBorder="1" applyAlignment="1" applyProtection="1">
      <alignment horizontal="left" vertical="center"/>
    </xf>
    <xf numFmtId="2" fontId="14" fillId="2" borderId="18" xfId="0" applyNumberFormat="1" applyFont="1" applyFill="1" applyBorder="1" applyAlignment="1" applyProtection="1">
      <alignment horizontal="left" vertical="center"/>
    </xf>
    <xf numFmtId="0" fontId="48" fillId="2" borderId="19" xfId="0" applyFont="1" applyFill="1" applyBorder="1" applyAlignment="1" applyProtection="1">
      <alignment vertical="center"/>
      <protection locked="0"/>
    </xf>
    <xf numFmtId="0" fontId="0" fillId="2" borderId="19" xfId="0" applyFont="1" applyFill="1" applyBorder="1" applyAlignment="1" applyProtection="1">
      <alignment vertical="center"/>
    </xf>
    <xf numFmtId="0" fontId="16" fillId="2" borderId="19" xfId="0" applyFont="1" applyFill="1" applyBorder="1" applyAlignment="1" applyProtection="1">
      <alignment vertical="center" wrapText="1"/>
    </xf>
    <xf numFmtId="0" fontId="16" fillId="2" borderId="20" xfId="0" applyFont="1" applyFill="1" applyBorder="1" applyProtection="1"/>
    <xf numFmtId="2" fontId="15" fillId="2" borderId="44" xfId="0" applyNumberFormat="1" applyFont="1" applyFill="1" applyBorder="1" applyAlignment="1" applyProtection="1">
      <alignment horizontal="left" vertical="top" wrapText="1"/>
    </xf>
    <xf numFmtId="0" fontId="16" fillId="4" borderId="15" xfId="0" applyFont="1" applyFill="1" applyBorder="1" applyAlignment="1" applyProtection="1">
      <alignment wrapText="1"/>
    </xf>
    <xf numFmtId="0" fontId="22" fillId="7" borderId="0" xfId="0" applyFont="1" applyFill="1"/>
    <xf numFmtId="1" fontId="22" fillId="5" borderId="33" xfId="0" applyNumberFormat="1" applyFont="1" applyFill="1" applyBorder="1" applyAlignment="1" applyProtection="1">
      <alignment horizontal="center" vertical="center" wrapText="1"/>
    </xf>
    <xf numFmtId="0" fontId="0" fillId="2" borderId="4" xfId="0" applyFill="1" applyBorder="1" applyProtection="1"/>
    <xf numFmtId="0" fontId="16" fillId="2" borderId="53" xfId="0" applyFont="1" applyFill="1" applyBorder="1" applyAlignment="1" applyProtection="1">
      <alignment wrapText="1"/>
    </xf>
    <xf numFmtId="0" fontId="0" fillId="2" borderId="54" xfId="0" applyFill="1" applyBorder="1" applyProtection="1"/>
    <xf numFmtId="0" fontId="16" fillId="2" borderId="55" xfId="0" applyFont="1" applyFill="1" applyBorder="1" applyAlignment="1" applyProtection="1">
      <alignment wrapText="1"/>
    </xf>
    <xf numFmtId="0" fontId="14" fillId="2" borderId="51" xfId="0" applyFont="1" applyFill="1" applyBorder="1" applyAlignment="1" applyProtection="1">
      <alignment horizontal="left" vertical="center" wrapText="1"/>
    </xf>
    <xf numFmtId="2" fontId="16" fillId="0" borderId="33" xfId="0" applyNumberFormat="1" applyFont="1" applyBorder="1" applyAlignment="1" applyProtection="1">
      <alignment vertical="center" wrapText="1"/>
    </xf>
    <xf numFmtId="0" fontId="50" fillId="0" borderId="33" xfId="0" applyNumberFormat="1" applyFont="1" applyFill="1" applyBorder="1" applyAlignment="1" applyProtection="1">
      <alignment vertical="center" wrapText="1"/>
    </xf>
    <xf numFmtId="2" fontId="16" fillId="4" borderId="33" xfId="0" applyNumberFormat="1" applyFont="1" applyFill="1" applyBorder="1" applyAlignment="1" applyProtection="1">
      <alignment horizontal="center" vertical="center"/>
    </xf>
    <xf numFmtId="0" fontId="16" fillId="4" borderId="33" xfId="0" applyFont="1" applyFill="1" applyBorder="1" applyAlignment="1" applyProtection="1">
      <alignment horizontal="left" vertical="center" wrapText="1"/>
    </xf>
    <xf numFmtId="2" fontId="16" fillId="0" borderId="30" xfId="0" applyNumberFormat="1" applyFont="1" applyBorder="1" applyAlignment="1" applyProtection="1">
      <alignment vertical="center" wrapText="1"/>
    </xf>
    <xf numFmtId="0" fontId="50" fillId="0" borderId="30" xfId="0" applyNumberFormat="1" applyFont="1" applyFill="1" applyBorder="1" applyAlignment="1" applyProtection="1">
      <alignment vertical="center" wrapText="1"/>
    </xf>
    <xf numFmtId="0" fontId="16" fillId="4" borderId="30" xfId="0" applyFont="1" applyFill="1" applyBorder="1" applyAlignment="1" applyProtection="1">
      <alignment horizontal="left" vertical="center" wrapText="1"/>
    </xf>
    <xf numFmtId="2" fontId="16" fillId="0" borderId="1" xfId="0" applyNumberFormat="1" applyFont="1" applyBorder="1" applyAlignment="1" applyProtection="1">
      <alignment vertical="center" wrapText="1"/>
    </xf>
    <xf numFmtId="0" fontId="50" fillId="0" borderId="1" xfId="0" applyNumberFormat="1" applyFont="1" applyFill="1" applyBorder="1" applyAlignment="1" applyProtection="1">
      <alignment vertical="center" wrapText="1"/>
    </xf>
    <xf numFmtId="0" fontId="16" fillId="4" borderId="1" xfId="0" applyFont="1" applyFill="1" applyBorder="1" applyAlignment="1" applyProtection="1">
      <alignment horizontal="left" vertical="center" wrapText="1"/>
    </xf>
    <xf numFmtId="2" fontId="16" fillId="0" borderId="32" xfId="0" applyNumberFormat="1" applyFont="1" applyBorder="1" applyAlignment="1" applyProtection="1">
      <alignment vertical="center" wrapText="1"/>
    </xf>
    <xf numFmtId="2" fontId="16" fillId="4" borderId="32" xfId="0" applyNumberFormat="1" applyFont="1" applyFill="1" applyBorder="1" applyAlignment="1" applyProtection="1">
      <alignment horizontal="center" vertical="center"/>
    </xf>
    <xf numFmtId="0" fontId="16" fillId="4" borderId="32" xfId="0" applyFont="1" applyFill="1" applyBorder="1" applyAlignment="1" applyProtection="1">
      <alignment horizontal="left" vertical="center" wrapText="1"/>
    </xf>
    <xf numFmtId="2" fontId="16" fillId="0" borderId="5" xfId="0" applyNumberFormat="1" applyFont="1" applyBorder="1" applyAlignment="1" applyProtection="1">
      <alignment horizontal="right" vertical="center" wrapText="1"/>
    </xf>
    <xf numFmtId="2" fontId="16" fillId="0" borderId="5" xfId="0" applyNumberFormat="1" applyFont="1" applyBorder="1" applyAlignment="1" applyProtection="1">
      <alignment vertical="center" wrapText="1"/>
    </xf>
    <xf numFmtId="2" fontId="16" fillId="0" borderId="39" xfId="0" applyNumberFormat="1" applyFont="1" applyBorder="1" applyAlignment="1" applyProtection="1">
      <alignment horizontal="right" vertical="center" wrapText="1"/>
    </xf>
    <xf numFmtId="2" fontId="16" fillId="0" borderId="40" xfId="0" applyNumberFormat="1" applyFont="1" applyBorder="1" applyAlignment="1" applyProtection="1">
      <alignment vertical="center" wrapText="1"/>
    </xf>
    <xf numFmtId="0" fontId="50" fillId="0" borderId="32" xfId="0" applyNumberFormat="1" applyFont="1" applyFill="1" applyBorder="1" applyAlignment="1" applyProtection="1">
      <alignment vertical="center" wrapText="1"/>
    </xf>
    <xf numFmtId="0" fontId="50" fillId="2" borderId="1" xfId="0" applyNumberFormat="1" applyFont="1" applyFill="1" applyBorder="1" applyAlignment="1" applyProtection="1">
      <alignment vertical="center" wrapText="1"/>
    </xf>
    <xf numFmtId="0" fontId="16" fillId="2" borderId="37" xfId="0" applyFont="1" applyFill="1" applyBorder="1" applyAlignment="1" applyProtection="1">
      <alignment horizontal="center" vertical="center"/>
    </xf>
    <xf numFmtId="0" fontId="16" fillId="2" borderId="38" xfId="0" applyFont="1" applyFill="1" applyBorder="1" applyAlignment="1" applyProtection="1">
      <alignment horizontal="left" vertical="center" wrapText="1"/>
    </xf>
    <xf numFmtId="2" fontId="16" fillId="0" borderId="4" xfId="0" applyNumberFormat="1" applyFont="1" applyBorder="1" applyAlignment="1" applyProtection="1">
      <alignment vertical="center" wrapText="1"/>
    </xf>
    <xf numFmtId="2" fontId="16" fillId="0" borderId="41" xfId="0" applyNumberFormat="1" applyFont="1" applyBorder="1" applyAlignment="1" applyProtection="1">
      <alignment vertical="center" wrapText="1"/>
    </xf>
    <xf numFmtId="0" fontId="50" fillId="0" borderId="30" xfId="0" applyNumberFormat="1" applyFont="1" applyBorder="1" applyAlignment="1" applyProtection="1">
      <alignment vertical="center" wrapText="1"/>
    </xf>
    <xf numFmtId="0" fontId="50" fillId="0" borderId="1" xfId="0" applyNumberFormat="1" applyFont="1" applyBorder="1" applyAlignment="1" applyProtection="1">
      <alignment vertical="center" wrapText="1"/>
    </xf>
    <xf numFmtId="2" fontId="16" fillId="0" borderId="39" xfId="0" applyNumberFormat="1" applyFont="1" applyBorder="1" applyAlignment="1" applyProtection="1">
      <alignment vertical="center" wrapText="1"/>
    </xf>
    <xf numFmtId="0" fontId="50" fillId="2" borderId="3" xfId="0" applyNumberFormat="1" applyFont="1" applyFill="1" applyBorder="1" applyAlignment="1" applyProtection="1">
      <alignment vertical="center" wrapText="1"/>
    </xf>
    <xf numFmtId="0" fontId="16" fillId="2" borderId="50" xfId="0" applyFont="1" applyFill="1" applyBorder="1" applyAlignment="1" applyProtection="1">
      <alignment horizontal="center" vertical="center"/>
    </xf>
    <xf numFmtId="0" fontId="16" fillId="2" borderId="51" xfId="0" applyFont="1" applyFill="1" applyBorder="1" applyAlignment="1" applyProtection="1">
      <alignment horizontal="left" vertical="center" wrapText="1"/>
    </xf>
    <xf numFmtId="0" fontId="16" fillId="4" borderId="21" xfId="0" applyFont="1" applyFill="1" applyBorder="1" applyAlignment="1" applyProtection="1">
      <alignment horizontal="left" vertical="center" wrapText="1"/>
    </xf>
    <xf numFmtId="0" fontId="12" fillId="4" borderId="0" xfId="0" applyFont="1" applyFill="1" applyAlignment="1">
      <alignment vertical="center"/>
    </xf>
    <xf numFmtId="0" fontId="11" fillId="4" borderId="0" xfId="0" applyFont="1" applyFill="1" applyAlignment="1">
      <alignment vertical="top"/>
    </xf>
    <xf numFmtId="0" fontId="30" fillId="4" borderId="0" xfId="0" applyFont="1" applyFill="1" applyAlignment="1">
      <alignment vertical="top"/>
    </xf>
    <xf numFmtId="0" fontId="16" fillId="0" borderId="15" xfId="0" applyFont="1" applyBorder="1" applyAlignment="1" applyProtection="1">
      <alignment vertical="center" wrapText="1"/>
    </xf>
    <xf numFmtId="0" fontId="16" fillId="4" borderId="18" xfId="0" applyFont="1" applyFill="1" applyBorder="1" applyAlignment="1" applyProtection="1">
      <alignment horizontal="left" vertical="center" wrapText="1"/>
    </xf>
    <xf numFmtId="0" fontId="16" fillId="0" borderId="19" xfId="0" applyFont="1" applyBorder="1" applyAlignment="1" applyProtection="1">
      <alignment horizontal="left" vertical="center" wrapText="1"/>
    </xf>
    <xf numFmtId="0" fontId="16" fillId="0" borderId="20" xfId="0" applyFont="1" applyBorder="1" applyAlignment="1" applyProtection="1">
      <alignment horizontal="left" vertical="center" wrapText="1"/>
    </xf>
    <xf numFmtId="0" fontId="16" fillId="4" borderId="15" xfId="0" applyFont="1" applyFill="1" applyBorder="1" applyAlignment="1" applyProtection="1">
      <alignment horizontal="right" vertical="center" wrapText="1"/>
    </xf>
    <xf numFmtId="0" fontId="16" fillId="0" borderId="15" xfId="0" applyFont="1" applyBorder="1" applyAlignment="1" applyProtection="1">
      <alignment horizontal="right" vertical="center" wrapText="1"/>
    </xf>
    <xf numFmtId="0" fontId="23" fillId="8" borderId="15" xfId="0" applyFont="1" applyFill="1" applyBorder="1" applyAlignment="1" applyProtection="1">
      <alignment vertical="center" wrapText="1"/>
    </xf>
    <xf numFmtId="0" fontId="16" fillId="8" borderId="15" xfId="0" applyFont="1" applyFill="1" applyBorder="1" applyAlignment="1" applyProtection="1">
      <alignment wrapText="1"/>
    </xf>
    <xf numFmtId="0" fontId="16" fillId="4" borderId="15" xfId="0" applyFont="1" applyFill="1" applyBorder="1" applyAlignment="1" applyProtection="1">
      <alignment vertical="center" wrapText="1"/>
    </xf>
    <xf numFmtId="0" fontId="23" fillId="8" borderId="18" xfId="0" applyFont="1" applyFill="1" applyBorder="1" applyAlignment="1" applyProtection="1">
      <alignment vertical="center" wrapText="1"/>
    </xf>
    <xf numFmtId="0" fontId="23" fillId="8" borderId="19" xfId="0" applyFont="1" applyFill="1" applyBorder="1" applyAlignment="1" applyProtection="1">
      <alignment vertical="center" wrapText="1"/>
    </xf>
    <xf numFmtId="0" fontId="23" fillId="8" borderId="20" xfId="0" applyFont="1" applyFill="1" applyBorder="1" applyAlignment="1" applyProtection="1">
      <alignment vertical="center" wrapText="1"/>
    </xf>
    <xf numFmtId="0" fontId="0" fillId="0" borderId="19" xfId="0" applyFont="1" applyBorder="1" applyAlignment="1">
      <alignment wrapText="1"/>
    </xf>
    <xf numFmtId="0" fontId="0" fillId="0" borderId="20" xfId="0" applyFont="1" applyBorder="1" applyAlignment="1">
      <alignment wrapText="1"/>
    </xf>
    <xf numFmtId="2" fontId="23" fillId="8" borderId="18" xfId="0" applyNumberFormat="1" applyFont="1" applyFill="1" applyBorder="1" applyAlignment="1" applyProtection="1">
      <alignment vertical="top" wrapText="1"/>
    </xf>
    <xf numFmtId="0" fontId="16" fillId="4" borderId="16" xfId="0" applyFont="1" applyFill="1" applyBorder="1" applyAlignment="1" applyProtection="1">
      <alignment horizontal="right" vertical="center" wrapText="1"/>
    </xf>
    <xf numFmtId="0" fontId="16" fillId="0" borderId="17" xfId="0" applyFont="1" applyBorder="1" applyAlignment="1" applyProtection="1">
      <alignment horizontal="right" vertical="center" wrapText="1"/>
    </xf>
    <xf numFmtId="0" fontId="16" fillId="4" borderId="18" xfId="0" applyFont="1" applyFill="1" applyBorder="1" applyAlignment="1" applyProtection="1">
      <alignment vertical="center" wrapText="1"/>
    </xf>
    <xf numFmtId="0" fontId="16" fillId="0" borderId="19" xfId="0" applyFont="1" applyBorder="1" applyAlignment="1" applyProtection="1">
      <alignment vertical="center" wrapText="1"/>
    </xf>
    <xf numFmtId="0" fontId="16" fillId="0" borderId="20" xfId="0" applyFont="1" applyBorder="1" applyAlignment="1" applyProtection="1">
      <alignment vertical="center" wrapText="1"/>
    </xf>
    <xf numFmtId="0" fontId="16" fillId="4" borderId="16" xfId="0" applyFont="1" applyFill="1" applyBorder="1" applyAlignment="1" applyProtection="1">
      <alignment vertical="center" wrapText="1"/>
    </xf>
    <xf numFmtId="0" fontId="16" fillId="0" borderId="17" xfId="0" applyFont="1" applyBorder="1" applyAlignment="1" applyProtection="1">
      <alignment vertical="center" wrapText="1"/>
    </xf>
    <xf numFmtId="1" fontId="16" fillId="4" borderId="16" xfId="0" applyNumberFormat="1" applyFont="1" applyFill="1" applyBorder="1" applyAlignment="1" applyProtection="1">
      <alignment horizontal="left" vertical="center" wrapText="1"/>
    </xf>
    <xf numFmtId="0" fontId="16" fillId="0" borderId="18" xfId="0" applyFont="1" applyFill="1" applyBorder="1" applyAlignment="1" applyProtection="1">
      <alignment vertical="center" wrapText="1"/>
    </xf>
    <xf numFmtId="0" fontId="0" fillId="0" borderId="19" xfId="0" applyBorder="1" applyAlignment="1">
      <alignment wrapText="1"/>
    </xf>
    <xf numFmtId="0" fontId="0" fillId="0" borderId="20" xfId="0" applyBorder="1" applyAlignment="1">
      <alignment wrapText="1"/>
    </xf>
    <xf numFmtId="0" fontId="16" fillId="4" borderId="24" xfId="0" applyFont="1" applyFill="1" applyBorder="1" applyAlignment="1" applyProtection="1">
      <alignment horizontal="left" vertical="center" wrapText="1"/>
    </xf>
    <xf numFmtId="0" fontId="0" fillId="0" borderId="25" xfId="0" applyBorder="1" applyAlignment="1">
      <alignment horizontal="left" vertical="center" wrapText="1"/>
    </xf>
    <xf numFmtId="0" fontId="0" fillId="0" borderId="26" xfId="0" applyBorder="1" applyAlignment="1">
      <alignment horizontal="left" vertical="center" wrapText="1"/>
    </xf>
    <xf numFmtId="0" fontId="16" fillId="0" borderId="27" xfId="0" applyFont="1" applyBorder="1" applyAlignment="1" applyProtection="1">
      <alignment horizontal="left" vertical="center" wrapText="1"/>
    </xf>
    <xf numFmtId="0" fontId="0" fillId="0" borderId="28" xfId="0" applyBorder="1" applyAlignment="1">
      <alignment horizontal="left" vertical="center" wrapText="1"/>
    </xf>
    <xf numFmtId="0" fontId="0" fillId="0" borderId="29" xfId="0" applyBorder="1" applyAlignment="1">
      <alignment horizontal="left" vertical="center" wrapText="1"/>
    </xf>
    <xf numFmtId="0" fontId="16" fillId="0" borderId="16" xfId="0" applyFont="1" applyBorder="1" applyAlignment="1" applyProtection="1">
      <alignment horizontal="right" vertical="center" wrapText="1"/>
    </xf>
    <xf numFmtId="0" fontId="0" fillId="0" borderId="17" xfId="0" applyBorder="1" applyAlignment="1">
      <alignment vertical="center" wrapText="1"/>
    </xf>
    <xf numFmtId="0" fontId="16" fillId="0" borderId="16" xfId="0" applyFont="1" applyBorder="1" applyAlignment="1" applyProtection="1">
      <alignment horizontal="left" vertical="center" wrapText="1"/>
    </xf>
    <xf numFmtId="0" fontId="0" fillId="0" borderId="17" xfId="0" applyBorder="1" applyAlignment="1">
      <alignment horizontal="left" vertical="center" wrapText="1"/>
    </xf>
    <xf numFmtId="0" fontId="23" fillId="8" borderId="15" xfId="0" applyFont="1" applyFill="1" applyBorder="1" applyAlignment="1" applyProtection="1">
      <alignment wrapText="1"/>
    </xf>
    <xf numFmtId="0" fontId="16" fillId="0" borderId="16" xfId="0" applyFont="1" applyBorder="1" applyAlignment="1" applyProtection="1">
      <alignment vertical="center" wrapText="1"/>
    </xf>
    <xf numFmtId="0" fontId="16" fillId="0" borderId="15" xfId="0" applyFont="1" applyFill="1" applyBorder="1" applyAlignment="1" applyProtection="1">
      <alignment vertical="center" wrapText="1"/>
    </xf>
    <xf numFmtId="0" fontId="16" fillId="0" borderId="19" xfId="0" applyFont="1" applyFill="1" applyBorder="1" applyAlignment="1" applyProtection="1">
      <alignment vertical="center" wrapText="1"/>
    </xf>
    <xf numFmtId="0" fontId="16" fillId="0" borderId="20" xfId="0" applyFont="1" applyFill="1" applyBorder="1" applyAlignment="1" applyProtection="1">
      <alignment vertical="center" wrapText="1"/>
    </xf>
    <xf numFmtId="0" fontId="16" fillId="0" borderId="15" xfId="0" applyFont="1" applyFill="1" applyBorder="1" applyAlignment="1" applyProtection="1">
      <alignment horizontal="right" vertical="center" wrapText="1"/>
    </xf>
    <xf numFmtId="0" fontId="16" fillId="0" borderId="27" xfId="0" applyFont="1" applyBorder="1" applyAlignment="1" applyProtection="1">
      <alignment vertical="center" wrapText="1"/>
    </xf>
    <xf numFmtId="0" fontId="16" fillId="0" borderId="28" xfId="0" applyFont="1" applyBorder="1" applyAlignment="1" applyProtection="1">
      <alignment vertical="center" wrapText="1"/>
    </xf>
    <xf numFmtId="0" fontId="0" fillId="0" borderId="29" xfId="0" applyBorder="1" applyAlignment="1">
      <alignment wrapText="1"/>
    </xf>
    <xf numFmtId="0" fontId="16" fillId="0" borderId="18" xfId="0" applyFont="1" applyBorder="1" applyAlignment="1" applyProtection="1">
      <alignment vertical="center" wrapText="1"/>
    </xf>
    <xf numFmtId="0" fontId="16" fillId="0" borderId="35" xfId="0" applyFont="1" applyBorder="1" applyAlignment="1" applyProtection="1">
      <alignment vertical="center" wrapText="1"/>
    </xf>
    <xf numFmtId="0" fontId="54" fillId="0" borderId="24" xfId="0" applyFont="1" applyBorder="1" applyAlignment="1" applyProtection="1">
      <alignment vertical="center" wrapText="1"/>
    </xf>
    <xf numFmtId="0" fontId="22" fillId="0" borderId="25" xfId="0" applyFont="1" applyBorder="1" applyAlignment="1" applyProtection="1">
      <alignment vertical="center" wrapText="1"/>
    </xf>
    <xf numFmtId="0" fontId="22" fillId="0" borderId="26" xfId="0" applyFont="1" applyBorder="1" applyAlignment="1" applyProtection="1">
      <alignment vertical="center" wrapText="1"/>
    </xf>
    <xf numFmtId="0" fontId="0" fillId="0" borderId="17" xfId="0" applyBorder="1" applyAlignment="1">
      <alignment horizontal="right" vertical="center" wrapText="1"/>
    </xf>
    <xf numFmtId="0" fontId="0" fillId="0" borderId="35" xfId="0" applyBorder="1" applyAlignment="1">
      <alignment wrapText="1"/>
    </xf>
    <xf numFmtId="0" fontId="0" fillId="0" borderId="35" xfId="0" applyBorder="1" applyAlignment="1">
      <alignment vertical="center" wrapText="1"/>
    </xf>
    <xf numFmtId="0" fontId="16" fillId="0" borderId="17" xfId="0" applyFont="1" applyFill="1" applyBorder="1" applyAlignment="1" applyProtection="1">
      <alignment vertical="center" wrapText="1"/>
    </xf>
    <xf numFmtId="0" fontId="19" fillId="7" borderId="23" xfId="0" applyFont="1" applyFill="1" applyBorder="1" applyAlignment="1">
      <alignment horizontal="center"/>
    </xf>
    <xf numFmtId="0" fontId="0" fillId="0" borderId="23" xfId="0" applyBorder="1" applyAlignment="1">
      <alignment horizontal="center"/>
    </xf>
    <xf numFmtId="0" fontId="0" fillId="0" borderId="0" xfId="0" applyBorder="1" applyAlignment="1">
      <alignment horizontal="center"/>
    </xf>
    <xf numFmtId="0" fontId="0" fillId="0" borderId="23" xfId="0" applyBorder="1" applyAlignment="1"/>
    <xf numFmtId="0" fontId="22" fillId="4" borderId="0" xfId="0" applyFont="1" applyFill="1" applyAlignment="1"/>
    <xf numFmtId="0" fontId="0" fillId="4" borderId="0" xfId="0" applyFill="1" applyAlignment="1"/>
    <xf numFmtId="0" fontId="16" fillId="4" borderId="0" xfId="0" applyFont="1" applyFill="1" applyAlignment="1">
      <alignment wrapText="1"/>
    </xf>
    <xf numFmtId="0" fontId="0" fillId="4" borderId="0" xfId="0" applyFill="1" applyAlignment="1">
      <alignment wrapText="1"/>
    </xf>
    <xf numFmtId="0" fontId="0" fillId="0" borderId="0" xfId="0" applyAlignment="1">
      <alignment wrapText="1"/>
    </xf>
    <xf numFmtId="2" fontId="16" fillId="4" borderId="31" xfId="0" applyNumberFormat="1" applyFont="1" applyFill="1" applyBorder="1" applyAlignment="1" applyProtection="1">
      <alignment horizontal="center" vertical="center"/>
    </xf>
    <xf numFmtId="2" fontId="16" fillId="4" borderId="22" xfId="0" applyNumberFormat="1" applyFont="1" applyFill="1" applyBorder="1" applyAlignment="1" applyProtection="1">
      <alignment horizontal="center" vertical="center"/>
    </xf>
    <xf numFmtId="2" fontId="16" fillId="4" borderId="34" xfId="0" applyNumberFormat="1" applyFont="1" applyFill="1" applyBorder="1" applyAlignment="1" applyProtection="1">
      <alignment horizontal="center" vertical="center"/>
    </xf>
    <xf numFmtId="0" fontId="0" fillId="0" borderId="22" xfId="0" applyBorder="1" applyAlignment="1" applyProtection="1">
      <alignment horizontal="center" vertical="center"/>
    </xf>
    <xf numFmtId="0" fontId="0" fillId="0" borderId="34" xfId="0" applyBorder="1" applyAlignment="1" applyProtection="1">
      <alignment horizontal="center" vertical="center"/>
    </xf>
    <xf numFmtId="0" fontId="0" fillId="0" borderId="3" xfId="0" applyBorder="1" applyAlignment="1" applyProtection="1">
      <alignment horizontal="center" vertical="center"/>
    </xf>
    <xf numFmtId="2" fontId="16" fillId="4" borderId="21" xfId="0" applyNumberFormat="1" applyFont="1" applyFill="1" applyBorder="1" applyAlignment="1" applyProtection="1">
      <alignment horizontal="center" vertical="center"/>
    </xf>
    <xf numFmtId="2" fontId="10" fillId="2" borderId="0" xfId="0" applyNumberFormat="1" applyFont="1" applyFill="1" applyBorder="1" applyAlignment="1" applyProtection="1">
      <alignment horizontal="left" vertical="center"/>
    </xf>
    <xf numFmtId="0" fontId="0" fillId="0" borderId="0" xfId="0" applyBorder="1" applyAlignment="1" applyProtection="1">
      <alignment horizontal="left" vertical="center"/>
    </xf>
    <xf numFmtId="1" fontId="22" fillId="5" borderId="30" xfId="0" applyNumberFormat="1" applyFont="1" applyFill="1" applyBorder="1" applyAlignment="1" applyProtection="1">
      <alignment horizontal="center" vertical="center" wrapText="1"/>
    </xf>
    <xf numFmtId="1" fontId="22" fillId="5" borderId="1" xfId="0" applyNumberFormat="1" applyFont="1" applyFill="1" applyBorder="1" applyAlignment="1" applyProtection="1">
      <alignment horizontal="center" vertical="center" wrapText="1"/>
    </xf>
    <xf numFmtId="0" fontId="16" fillId="0" borderId="1" xfId="0" applyFont="1" applyBorder="1" applyAlignment="1" applyProtection="1">
      <alignment horizontal="center" vertical="center" wrapText="1"/>
    </xf>
    <xf numFmtId="0" fontId="16" fillId="0" borderId="33" xfId="0" applyFont="1" applyBorder="1" applyAlignment="1" applyProtection="1">
      <alignment horizontal="center" vertical="center" wrapText="1"/>
    </xf>
    <xf numFmtId="1" fontId="22" fillId="5" borderId="33" xfId="0" applyNumberFormat="1" applyFont="1" applyFill="1" applyBorder="1" applyAlignment="1" applyProtection="1">
      <alignment horizontal="center" vertical="center" wrapText="1"/>
    </xf>
    <xf numFmtId="0" fontId="14" fillId="2" borderId="49" xfId="0" applyFont="1" applyFill="1" applyBorder="1" applyAlignment="1" applyProtection="1">
      <alignment horizontal="left" vertical="center" wrapText="1"/>
    </xf>
    <xf numFmtId="0" fontId="16" fillId="2" borderId="50" xfId="0" applyFont="1" applyFill="1" applyBorder="1" applyAlignment="1" applyProtection="1">
      <alignment horizontal="left" vertical="center" wrapText="1"/>
    </xf>
    <xf numFmtId="1" fontId="22" fillId="5" borderId="31" xfId="0" applyNumberFormat="1" applyFont="1" applyFill="1" applyBorder="1" applyAlignment="1" applyProtection="1">
      <alignment horizontal="center" vertical="center" wrapText="1"/>
    </xf>
    <xf numFmtId="0" fontId="0" fillId="0" borderId="22" xfId="0" applyBorder="1" applyAlignment="1" applyProtection="1">
      <alignment horizontal="center" vertical="center" wrapText="1"/>
    </xf>
    <xf numFmtId="0" fontId="0" fillId="0" borderId="34" xfId="0" applyBorder="1" applyAlignment="1" applyProtection="1">
      <alignment horizontal="center" vertical="center" wrapText="1"/>
    </xf>
    <xf numFmtId="0" fontId="22" fillId="5" borderId="1" xfId="0" applyFont="1" applyFill="1" applyBorder="1" applyAlignment="1" applyProtection="1">
      <alignment horizontal="center" vertical="center" wrapText="1"/>
    </xf>
    <xf numFmtId="0" fontId="22" fillId="5" borderId="21" xfId="0" applyFont="1" applyFill="1" applyBorder="1" applyAlignment="1" applyProtection="1">
      <alignment horizontal="center" vertical="center" wrapText="1"/>
    </xf>
    <xf numFmtId="2" fontId="16" fillId="4" borderId="3" xfId="0" applyNumberFormat="1" applyFont="1" applyFill="1" applyBorder="1" applyAlignment="1" applyProtection="1">
      <alignment horizontal="center" vertical="center"/>
    </xf>
    <xf numFmtId="0" fontId="22" fillId="5" borderId="30" xfId="0" applyFont="1" applyFill="1" applyBorder="1" applyAlignment="1" applyProtection="1">
      <alignment horizontal="center" vertical="center" wrapText="1"/>
    </xf>
    <xf numFmtId="0" fontId="16" fillId="5" borderId="1" xfId="0" applyFont="1" applyFill="1" applyBorder="1" applyAlignment="1" applyProtection="1">
      <alignment horizontal="center" vertical="center" wrapText="1"/>
    </xf>
    <xf numFmtId="1" fontId="14" fillId="2" borderId="5" xfId="0" applyNumberFormat="1" applyFont="1" applyFill="1" applyBorder="1" applyAlignment="1" applyProtection="1">
      <alignment horizontal="left" vertical="center" wrapText="1"/>
    </xf>
    <xf numFmtId="0" fontId="16" fillId="2" borderId="37" xfId="0" applyFont="1" applyFill="1" applyBorder="1" applyAlignment="1" applyProtection="1">
      <alignment horizontal="left" vertical="center" wrapText="1"/>
    </xf>
    <xf numFmtId="0" fontId="14" fillId="2" borderId="5" xfId="0" applyFont="1" applyFill="1" applyBorder="1" applyAlignment="1" applyProtection="1">
      <alignment horizontal="left" vertical="center" wrapText="1"/>
    </xf>
    <xf numFmtId="0" fontId="23" fillId="2" borderId="37" xfId="0" applyFont="1" applyFill="1" applyBorder="1" applyAlignment="1" applyProtection="1">
      <alignment horizontal="left" vertical="center" wrapText="1"/>
    </xf>
    <xf numFmtId="0" fontId="22" fillId="5" borderId="33" xfId="0" applyFont="1" applyFill="1" applyBorder="1" applyAlignment="1" applyProtection="1">
      <alignment horizontal="center" vertical="center" wrapText="1"/>
    </xf>
    <xf numFmtId="0" fontId="2" fillId="4" borderId="0" xfId="0" applyFont="1" applyFill="1" applyAlignment="1">
      <alignment wrapText="1"/>
    </xf>
    <xf numFmtId="0" fontId="17" fillId="0" borderId="5" xfId="0" applyFont="1" applyBorder="1" applyAlignment="1">
      <alignment horizontal="left" vertical="top" wrapText="1"/>
    </xf>
    <xf numFmtId="0" fontId="17" fillId="0" borderId="4" xfId="0" applyFont="1" applyBorder="1" applyAlignment="1">
      <alignment horizontal="left" vertical="top" wrapText="1"/>
    </xf>
    <xf numFmtId="0" fontId="15" fillId="2" borderId="47" xfId="0" applyFont="1" applyFill="1" applyBorder="1" applyAlignment="1">
      <alignment horizontal="center" vertical="top" wrapText="1"/>
    </xf>
    <xf numFmtId="0" fontId="15" fillId="2" borderId="1" xfId="0" applyFont="1" applyFill="1" applyBorder="1" applyAlignment="1">
      <alignment horizontal="center" vertical="top" wrapText="1"/>
    </xf>
    <xf numFmtId="0" fontId="15" fillId="2" borderId="48" xfId="0" applyFont="1" applyFill="1" applyBorder="1" applyAlignment="1">
      <alignment horizontal="center" vertical="top" wrapText="1"/>
    </xf>
    <xf numFmtId="0" fontId="32" fillId="4" borderId="7" xfId="1" applyFont="1" applyFill="1" applyBorder="1" applyAlignment="1" applyProtection="1">
      <alignment horizontal="center" vertical="center" wrapText="1"/>
    </xf>
    <xf numFmtId="2" fontId="28" fillId="4" borderId="2" xfId="1" applyNumberFormat="1" applyFont="1" applyFill="1" applyBorder="1" applyAlignment="1" applyProtection="1">
      <alignment horizontal="center" vertical="center" wrapText="1"/>
    </xf>
    <xf numFmtId="0" fontId="34" fillId="4" borderId="2" xfId="1" applyFont="1" applyFill="1" applyBorder="1" applyAlignment="1" applyProtection="1">
      <alignment vertical="center" wrapText="1"/>
    </xf>
    <xf numFmtId="0" fontId="32" fillId="4" borderId="9" xfId="1" applyFont="1" applyFill="1" applyBorder="1" applyAlignment="1" applyProtection="1">
      <alignment horizontal="center" vertical="center" wrapText="1"/>
    </xf>
    <xf numFmtId="2" fontId="28" fillId="4" borderId="10" xfId="1" applyNumberFormat="1" applyFont="1" applyFill="1" applyBorder="1" applyAlignment="1" applyProtection="1">
      <alignment horizontal="center" vertical="center" wrapText="1"/>
    </xf>
    <xf numFmtId="0" fontId="34" fillId="4" borderId="10" xfId="1" applyFont="1" applyFill="1" applyBorder="1" applyAlignment="1" applyProtection="1">
      <alignment vertical="center" wrapText="1"/>
    </xf>
    <xf numFmtId="0" fontId="29" fillId="4" borderId="2" xfId="1" applyFont="1" applyFill="1" applyBorder="1" applyAlignment="1" applyProtection="1">
      <alignment vertical="center" wrapText="1"/>
    </xf>
    <xf numFmtId="0" fontId="46" fillId="2" borderId="5" xfId="0" applyFont="1" applyFill="1" applyBorder="1" applyAlignment="1" applyProtection="1">
      <alignment horizontal="left" vertical="center" wrapText="1"/>
    </xf>
    <xf numFmtId="0" fontId="0" fillId="0" borderId="37" xfId="0" applyBorder="1" applyAlignment="1">
      <alignment horizontal="left" vertical="center"/>
    </xf>
  </cellXfs>
  <cellStyles count="3">
    <cellStyle name="Standard" xfId="0" builtinId="0"/>
    <cellStyle name="Standard 2" xfId="1"/>
    <cellStyle name="Standard 3" xfId="2"/>
  </cellStyles>
  <dxfs count="742">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ont>
        <b/>
        <i val="0"/>
        <color theme="0"/>
      </font>
      <fill>
        <patternFill>
          <bgColor rgb="FFC00000"/>
        </patternFill>
      </fill>
    </dxf>
    <dxf>
      <font>
        <b/>
        <i val="0"/>
      </font>
      <fill>
        <patternFill>
          <bgColor rgb="FFFFFF00"/>
        </patternFill>
      </fill>
    </dxf>
    <dxf>
      <font>
        <b/>
        <i val="0"/>
        <color auto="1"/>
      </font>
      <fill>
        <patternFill>
          <bgColor rgb="FF92D05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ont>
        <b val="0"/>
        <i/>
        <color rgb="FFFF0000"/>
      </font>
    </dxf>
    <dxf>
      <font>
        <b val="0"/>
        <i/>
        <color rgb="FFFF0000"/>
      </font>
    </dxf>
    <dxf>
      <font>
        <b val="0"/>
        <i/>
        <color rgb="FFFF0000"/>
      </font>
    </dxf>
    <dxf>
      <font>
        <b val="0"/>
        <i/>
        <color rgb="FFFF0000"/>
      </font>
    </dxf>
    <dxf>
      <fill>
        <patternFill>
          <bgColor rgb="FFFF8B8B"/>
        </patternFill>
      </fill>
    </dxf>
    <dxf>
      <fill>
        <patternFill>
          <bgColor rgb="FFFF8B8B"/>
        </patternFill>
      </fill>
    </dxf>
    <dxf>
      <fill>
        <patternFill>
          <bgColor rgb="FFFF8B8B"/>
        </patternFill>
      </fill>
    </dxf>
    <dxf>
      <fill>
        <patternFill>
          <bgColor rgb="FFFF8B8B"/>
        </patternFill>
      </fill>
    </dxf>
    <dxf>
      <fill>
        <patternFill>
          <bgColor rgb="FFFF8B8B"/>
        </patternFill>
      </fill>
    </dxf>
    <dxf>
      <fill>
        <patternFill>
          <bgColor rgb="FFFF8B8B"/>
        </patternFill>
      </fill>
    </dxf>
    <dxf>
      <fill>
        <patternFill>
          <bgColor rgb="FFFF8B8B"/>
        </patternFill>
      </fill>
    </dxf>
    <dxf>
      <fill>
        <patternFill>
          <bgColor rgb="FFFF8B8B"/>
        </patternFill>
      </fill>
    </dxf>
    <dxf>
      <fill>
        <patternFill>
          <bgColor rgb="FFFF8B8B"/>
        </patternFill>
      </fill>
    </dxf>
    <dxf>
      <fill>
        <patternFill>
          <bgColor rgb="FF9C9C9C"/>
        </patternFill>
      </fill>
    </dxf>
    <dxf>
      <fill>
        <patternFill>
          <bgColor rgb="FF9C9C9C"/>
        </patternFill>
      </fill>
    </dxf>
    <dxf>
      <fill>
        <patternFill>
          <bgColor rgb="FF9C9C9C"/>
        </patternFill>
      </fill>
    </dxf>
    <dxf>
      <fill>
        <patternFill>
          <bgColor rgb="FF9C9C9C"/>
        </patternFill>
      </fill>
    </dxf>
    <dxf>
      <font>
        <b val="0"/>
        <i/>
        <color rgb="FFFF0000"/>
      </font>
    </dxf>
    <dxf>
      <fill>
        <patternFill>
          <bgColor rgb="FF9C9C9C"/>
        </patternFill>
      </fill>
    </dxf>
    <dxf>
      <fill>
        <patternFill>
          <bgColor rgb="FF9C9C9C"/>
        </patternFill>
      </fill>
    </dxf>
    <dxf>
      <fill>
        <patternFill>
          <bgColor rgb="FF9C9C9C"/>
        </patternFill>
      </fill>
    </dxf>
    <dxf>
      <fill>
        <patternFill>
          <bgColor rgb="FF9C9C9C"/>
        </patternFill>
      </fill>
    </dxf>
    <dxf>
      <fill>
        <patternFill>
          <bgColor rgb="FFFF0000"/>
        </patternFill>
      </fill>
    </dxf>
    <dxf>
      <fill>
        <patternFill>
          <bgColor rgb="FFFF8B8B"/>
        </patternFill>
      </fill>
    </dxf>
    <dxf>
      <font>
        <color rgb="FF9C5700"/>
      </font>
      <fill>
        <patternFill>
          <bgColor rgb="FFFFEB9C"/>
        </patternFill>
      </fill>
    </dxf>
  </dxfs>
  <tableStyles count="0" defaultTableStyle="TableStyleMedium2" defaultPivotStyle="PivotStyleLight16"/>
  <colors>
    <mruColors>
      <color rgb="FF004994"/>
      <color rgb="FFFF8B8B"/>
      <color rgb="FF9C9C9C"/>
      <color rgb="FFF39200"/>
      <color rgb="FF0095DB"/>
      <color rgb="FF5F5F5F"/>
      <color rgb="FF00BBC0"/>
      <color rgb="FF008C8E"/>
      <color rgb="FF434343"/>
      <color rgb="FF1D1D1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054536041176959"/>
          <c:y val="7.3565998498578949E-2"/>
          <c:w val="0.67696040269978153"/>
          <c:h val="0.82751367689949473"/>
        </c:manualLayout>
      </c:layout>
      <c:barChart>
        <c:barDir val="bar"/>
        <c:grouping val="clustered"/>
        <c:varyColors val="0"/>
        <c:ser>
          <c:idx val="0"/>
          <c:order val="0"/>
          <c:tx>
            <c:strRef>
              <c:f>Umkodiert!$I$24</c:f>
              <c:strCache>
                <c:ptCount val="1"/>
                <c:pt idx="0">
                  <c:v>Zusatzdaten Balken</c:v>
                </c:pt>
              </c:strCache>
            </c:strRef>
          </c:tx>
          <c:spPr>
            <a:solidFill>
              <a:schemeClr val="bg1"/>
            </a:solidFill>
          </c:spPr>
          <c:invertIfNegative val="0"/>
          <c:dLbls>
            <c:spPr>
              <a:noFill/>
              <a:ln>
                <a:noFill/>
              </a:ln>
              <a:effectLst/>
            </c:spPr>
            <c:txPr>
              <a:bodyPr/>
              <a:lstStyle/>
              <a:p>
                <a:pPr>
                  <a:defRPr b="1">
                    <a:solidFill>
                      <a:sysClr val="windowText" lastClr="000000"/>
                    </a:solidFill>
                    <a:latin typeface="Arial" panose="020B0604020202020204" pitchFamily="34" charset="0"/>
                    <a:cs typeface="Arial" panose="020B0604020202020204" pitchFamily="34" charset="0"/>
                  </a:defRPr>
                </a:pPr>
                <a:endParaRPr lang="de-DE"/>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Umkodiert!$H$25:$H$40</c:f>
              <c:strCache>
                <c:ptCount val="16"/>
                <c:pt idx="0">
                  <c:v>Arbeitsmittel</c:v>
                </c:pt>
                <c:pt idx="1">
                  <c:v>Arbeitsplatz- und Informationsgestaltung</c:v>
                </c:pt>
                <c:pt idx="2">
                  <c:v>Physische Faktoren</c:v>
                </c:pt>
                <c:pt idx="3">
                  <c:v>Physikalische und chemische Faktoren</c:v>
                </c:pt>
                <c:pt idx="4">
                  <c:v>Vorgesetzte</c:v>
                </c:pt>
                <c:pt idx="5">
                  <c:v>Kolleginnen und Kollegen</c:v>
                </c:pt>
                <c:pt idx="6">
                  <c:v>Kommunikation und Kooperation</c:v>
                </c:pt>
                <c:pt idx="7">
                  <c:v>Arbeitsablauf</c:v>
                </c:pt>
                <c:pt idx="8">
                  <c:v>Arbeitszeit</c:v>
                </c:pt>
                <c:pt idx="9">
                  <c:v>Emotionale Inanspruchnahme</c:v>
                </c:pt>
                <c:pt idx="10">
                  <c:v>Qualifikation</c:v>
                </c:pt>
                <c:pt idx="11">
                  <c:v>Verantwortung</c:v>
                </c:pt>
                <c:pt idx="12">
                  <c:v>Information und Informationsangebot</c:v>
                </c:pt>
                <c:pt idx="13">
                  <c:v>Variabilität</c:v>
                </c:pt>
                <c:pt idx="14">
                  <c:v>Handlungsspielraum</c:v>
                </c:pt>
                <c:pt idx="15">
                  <c:v>Vollständigkeit</c:v>
                </c:pt>
              </c:strCache>
            </c:strRef>
          </c:cat>
          <c:val>
            <c:numRef>
              <c:f>Umkodiert!$I$25:$I$40</c:f>
              <c:numCache>
                <c:formatCode>0.00</c:formatCode>
                <c:ptCount val="16"/>
              </c:numCache>
            </c:numRef>
          </c:val>
          <c:extLst xmlns:c16r2="http://schemas.microsoft.com/office/drawing/2015/06/chart">
            <c:ext xmlns:c16="http://schemas.microsoft.com/office/drawing/2014/chart" uri="{C3380CC4-5D6E-409C-BE32-E72D297353CC}">
              <c16:uniqueId val="{00000000-0BEA-C541-8104-B2563A075BD3}"/>
            </c:ext>
          </c:extLst>
        </c:ser>
        <c:dLbls>
          <c:dLblPos val="inEnd"/>
          <c:showLegendKey val="0"/>
          <c:showVal val="1"/>
          <c:showCatName val="0"/>
          <c:showSerName val="0"/>
          <c:showPercent val="0"/>
          <c:showBubbleSize val="0"/>
        </c:dLbls>
        <c:gapWidth val="150"/>
        <c:axId val="120060544"/>
        <c:axId val="120062720"/>
      </c:barChart>
      <c:scatterChart>
        <c:scatterStyle val="lineMarker"/>
        <c:varyColors val="0"/>
        <c:ser>
          <c:idx val="1"/>
          <c:order val="1"/>
          <c:tx>
            <c:strRef>
              <c:f>Umkodiert!$J$24</c:f>
              <c:strCache>
                <c:ptCount val="1"/>
                <c:pt idx="0">
                  <c:v>Mittelwert</c:v>
                </c:pt>
              </c:strCache>
            </c:strRef>
          </c:tx>
          <c:spPr>
            <a:ln>
              <a:solidFill>
                <a:schemeClr val="tx1"/>
              </a:solidFill>
            </a:ln>
          </c:spPr>
          <c:marker>
            <c:symbol val="circle"/>
            <c:size val="7"/>
            <c:spPr>
              <a:solidFill>
                <a:schemeClr val="tx1"/>
              </a:solidFill>
            </c:spPr>
          </c:marker>
          <c:xVal>
            <c:numRef>
              <c:f>Umkodiert!$J$25:$J$40</c:f>
              <c:numCache>
                <c:formatCode>0.00</c:formatCode>
                <c:ptCount val="16"/>
                <c:pt idx="0">
                  <c:v>0</c:v>
                </c:pt>
                <c:pt idx="1">
                  <c:v>0</c:v>
                </c:pt>
                <c:pt idx="2">
                  <c:v>0</c:v>
                </c:pt>
                <c:pt idx="3">
                  <c:v>0</c:v>
                </c:pt>
                <c:pt idx="4">
                  <c:v>0</c:v>
                </c:pt>
                <c:pt idx="5">
                  <c:v>0</c:v>
                </c:pt>
                <c:pt idx="6">
                  <c:v>0</c:v>
                </c:pt>
                <c:pt idx="7">
                  <c:v>0</c:v>
                </c:pt>
                <c:pt idx="8">
                  <c:v>0</c:v>
                </c:pt>
                <c:pt idx="9">
                  <c:v>0</c:v>
                </c:pt>
                <c:pt idx="10">
                  <c:v>0</c:v>
                </c:pt>
                <c:pt idx="11">
                  <c:v>3</c:v>
                </c:pt>
                <c:pt idx="12">
                  <c:v>0</c:v>
                </c:pt>
                <c:pt idx="13">
                  <c:v>3</c:v>
                </c:pt>
                <c:pt idx="14">
                  <c:v>0</c:v>
                </c:pt>
                <c:pt idx="15">
                  <c:v>3</c:v>
                </c:pt>
              </c:numCache>
            </c:numRef>
          </c:xVal>
          <c:yVal>
            <c:numRef>
              <c:f>Umkodiert!$G$25:$G$40</c:f>
              <c:numCache>
                <c:formatCode>General</c:formatCode>
                <c:ptCount val="16"/>
                <c:pt idx="0">
                  <c:v>0.48</c:v>
                </c:pt>
                <c:pt idx="1">
                  <c:v>1.5</c:v>
                </c:pt>
                <c:pt idx="2">
                  <c:v>2.48</c:v>
                </c:pt>
                <c:pt idx="3">
                  <c:v>3.48</c:v>
                </c:pt>
                <c:pt idx="4">
                  <c:v>4.4800000000000004</c:v>
                </c:pt>
                <c:pt idx="5">
                  <c:v>5.48</c:v>
                </c:pt>
                <c:pt idx="6">
                  <c:v>6.48</c:v>
                </c:pt>
                <c:pt idx="7">
                  <c:v>7.48</c:v>
                </c:pt>
                <c:pt idx="8">
                  <c:v>8.48</c:v>
                </c:pt>
                <c:pt idx="9">
                  <c:v>9.49</c:v>
                </c:pt>
                <c:pt idx="10">
                  <c:v>10.48</c:v>
                </c:pt>
                <c:pt idx="11">
                  <c:v>11.48</c:v>
                </c:pt>
                <c:pt idx="12">
                  <c:v>12.48</c:v>
                </c:pt>
                <c:pt idx="13">
                  <c:v>13.49</c:v>
                </c:pt>
                <c:pt idx="14">
                  <c:v>14.48</c:v>
                </c:pt>
                <c:pt idx="15">
                  <c:v>15.49</c:v>
                </c:pt>
              </c:numCache>
            </c:numRef>
          </c:yVal>
          <c:smooth val="0"/>
          <c:extLst xmlns:c16r2="http://schemas.microsoft.com/office/drawing/2015/06/chart">
            <c:ext xmlns:c16="http://schemas.microsoft.com/office/drawing/2014/chart" uri="{C3380CC4-5D6E-409C-BE32-E72D297353CC}">
              <c16:uniqueId val="{00000001-0BEA-C541-8104-B2563A075BD3}"/>
            </c:ext>
          </c:extLst>
        </c:ser>
        <c:dLbls>
          <c:showLegendKey val="0"/>
          <c:showVal val="0"/>
          <c:showCatName val="0"/>
          <c:showSerName val="0"/>
          <c:showPercent val="0"/>
          <c:showBubbleSize val="0"/>
        </c:dLbls>
        <c:axId val="120066048"/>
        <c:axId val="120064256"/>
      </c:scatterChart>
      <c:catAx>
        <c:axId val="120060544"/>
        <c:scaling>
          <c:orientation val="minMax"/>
        </c:scaling>
        <c:delete val="0"/>
        <c:axPos val="l"/>
        <c:numFmt formatCode="General" sourceLinked="0"/>
        <c:majorTickMark val="out"/>
        <c:minorTickMark val="none"/>
        <c:tickLblPos val="nextTo"/>
        <c:txPr>
          <a:bodyPr rot="0" vert="horz"/>
          <a:lstStyle/>
          <a:p>
            <a:pPr>
              <a:defRPr>
                <a:latin typeface="Arial" panose="020B0604020202020204" pitchFamily="34" charset="0"/>
                <a:cs typeface="Arial" panose="020B0604020202020204" pitchFamily="34" charset="0"/>
              </a:defRPr>
            </a:pPr>
            <a:endParaRPr lang="de-DE"/>
          </a:p>
        </c:txPr>
        <c:crossAx val="120062720"/>
        <c:crosses val="autoZero"/>
        <c:auto val="1"/>
        <c:lblAlgn val="ctr"/>
        <c:lblOffset val="100"/>
        <c:noMultiLvlLbl val="0"/>
      </c:catAx>
      <c:valAx>
        <c:axId val="120062720"/>
        <c:scaling>
          <c:orientation val="minMax"/>
          <c:max val="2"/>
          <c:min val="0"/>
        </c:scaling>
        <c:delete val="1"/>
        <c:axPos val="b"/>
        <c:majorGridlines/>
        <c:numFmt formatCode="0.00" sourceLinked="1"/>
        <c:majorTickMark val="out"/>
        <c:minorTickMark val="none"/>
        <c:tickLblPos val="nextTo"/>
        <c:crossAx val="120060544"/>
        <c:crosses val="autoZero"/>
        <c:crossBetween val="between"/>
        <c:majorUnit val="1"/>
      </c:valAx>
      <c:valAx>
        <c:axId val="120064256"/>
        <c:scaling>
          <c:orientation val="minMax"/>
          <c:max val="16"/>
        </c:scaling>
        <c:delete val="1"/>
        <c:axPos val="r"/>
        <c:numFmt formatCode="General" sourceLinked="1"/>
        <c:majorTickMark val="out"/>
        <c:minorTickMark val="none"/>
        <c:tickLblPos val="nextTo"/>
        <c:crossAx val="120066048"/>
        <c:crosses val="max"/>
        <c:crossBetween val="midCat"/>
      </c:valAx>
      <c:valAx>
        <c:axId val="120066048"/>
        <c:scaling>
          <c:orientation val="minMax"/>
        </c:scaling>
        <c:delete val="1"/>
        <c:axPos val="b"/>
        <c:numFmt formatCode="0.00" sourceLinked="1"/>
        <c:majorTickMark val="out"/>
        <c:minorTickMark val="none"/>
        <c:tickLblPos val="nextTo"/>
        <c:crossAx val="120064256"/>
        <c:crosses val="autoZero"/>
        <c:crossBetween val="midCat"/>
      </c:valAx>
      <c:spPr>
        <a:gradFill>
          <a:gsLst>
            <a:gs pos="63000">
              <a:srgbClr val="E1F609"/>
            </a:gs>
            <a:gs pos="30000">
              <a:srgbClr val="FFFF00"/>
            </a:gs>
            <a:gs pos="17000">
              <a:srgbClr val="FF0000"/>
            </a:gs>
            <a:gs pos="79000">
              <a:srgbClr val="00B050"/>
            </a:gs>
          </a:gsLst>
          <a:lin ang="10800000" scaled="0"/>
        </a:gradFill>
      </c:spPr>
    </c:plotArea>
    <c:plotVisOnly val="1"/>
    <c:dispBlanksAs val="gap"/>
    <c:showDLblsOverMax val="0"/>
  </c:chart>
  <c:printSettings>
    <c:headerFooter/>
    <c:pageMargins b="0.78740157499999996" l="0.7" r="0.7" t="0.78740157499999996"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3</xdr:col>
      <xdr:colOff>1905001</xdr:colOff>
      <xdr:row>0</xdr:row>
      <xdr:rowOff>47625</xdr:rowOff>
    </xdr:from>
    <xdr:to>
      <xdr:col>3</xdr:col>
      <xdr:colOff>4629151</xdr:colOff>
      <xdr:row>5</xdr:row>
      <xdr:rowOff>80456</xdr:rowOff>
    </xdr:to>
    <xdr:pic>
      <xdr:nvPicPr>
        <xdr:cNvPr id="3" name="Grafik 2">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6" y="47625"/>
          <a:ext cx="2724150" cy="9853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85725</xdr:colOff>
      <xdr:row>0</xdr:row>
      <xdr:rowOff>104775</xdr:rowOff>
    </xdr:from>
    <xdr:to>
      <xdr:col>10</xdr:col>
      <xdr:colOff>404145</xdr:colOff>
      <xdr:row>15</xdr:row>
      <xdr:rowOff>76201</xdr:rowOff>
    </xdr:to>
    <xdr:grpSp>
      <xdr:nvGrpSpPr>
        <xdr:cNvPr id="15" name="Gruppieren 14">
          <a:extLst>
            <a:ext uri="{FF2B5EF4-FFF2-40B4-BE49-F238E27FC236}">
              <a16:creationId xmlns:a16="http://schemas.microsoft.com/office/drawing/2014/main" xmlns="" id="{00000000-0008-0000-0500-00000F000000}"/>
            </a:ext>
          </a:extLst>
        </xdr:cNvPr>
        <xdr:cNvGrpSpPr/>
      </xdr:nvGrpSpPr>
      <xdr:grpSpPr>
        <a:xfrm>
          <a:off x="85725" y="104775"/>
          <a:ext cx="7938420" cy="5505451"/>
          <a:chOff x="9526" y="95249"/>
          <a:chExt cx="7938420" cy="5505451"/>
        </a:xfrm>
      </xdr:grpSpPr>
      <xdr:graphicFrame macro="">
        <xdr:nvGraphicFramePr>
          <xdr:cNvPr id="20" name="Diagramm 19">
            <a:extLst>
              <a:ext uri="{FF2B5EF4-FFF2-40B4-BE49-F238E27FC236}">
                <a16:creationId xmlns:a16="http://schemas.microsoft.com/office/drawing/2014/main" xmlns="" id="{00000000-0008-0000-0500-000014000000}"/>
              </a:ext>
            </a:extLst>
          </xdr:cNvPr>
          <xdr:cNvGraphicFramePr>
            <a:graphicFrameLocks/>
          </xdr:cNvGraphicFramePr>
        </xdr:nvGraphicFramePr>
        <xdr:xfrm>
          <a:off x="9526" y="95249"/>
          <a:ext cx="7938420" cy="5505451"/>
        </xdr:xfrm>
        <a:graphic>
          <a:graphicData uri="http://schemas.openxmlformats.org/drawingml/2006/chart">
            <c:chart xmlns:c="http://schemas.openxmlformats.org/drawingml/2006/chart" xmlns:r="http://schemas.openxmlformats.org/officeDocument/2006/relationships" r:id="rId1"/>
          </a:graphicData>
        </a:graphic>
      </xdr:graphicFrame>
      <xdr:sp macro="" textlink="'Eingabe Dokumentenanalyse'!B6">
        <xdr:nvSpPr>
          <xdr:cNvPr id="17" name="Textfeld 16">
            <a:extLst>
              <a:ext uri="{FF2B5EF4-FFF2-40B4-BE49-F238E27FC236}">
                <a16:creationId xmlns:a16="http://schemas.microsoft.com/office/drawing/2014/main" xmlns="" id="{00000000-0008-0000-0500-000011000000}"/>
              </a:ext>
            </a:extLst>
          </xdr:cNvPr>
          <xdr:cNvSpPr txBox="1"/>
        </xdr:nvSpPr>
        <xdr:spPr>
          <a:xfrm>
            <a:off x="19050" y="152400"/>
            <a:ext cx="2462894" cy="2458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A97AEAA9-71F9-4E6F-B9E1-B83B859CAB35}" type="TxLink">
              <a:rPr lang="en-US" sz="1100" b="1" i="0" u="none" strike="noStrike">
                <a:solidFill>
                  <a:sysClr val="windowText" lastClr="000000"/>
                </a:solidFill>
                <a:latin typeface="Arial"/>
                <a:cs typeface="Arial"/>
              </a:rPr>
              <a:pPr/>
              <a:t>Bitte eintragen</a:t>
            </a:fld>
            <a:endParaRPr lang="de-DE" sz="1800" b="1" i="0">
              <a:solidFill>
                <a:sysClr val="windowText" lastClr="000000"/>
              </a:solidFill>
              <a:latin typeface="Arial" panose="020B0604020202020204" pitchFamily="34" charset="0"/>
              <a:cs typeface="Arial" panose="020B0604020202020204" pitchFamily="34" charset="0"/>
            </a:endParaRPr>
          </a:p>
        </xdr:txBody>
      </xdr:sp>
      <xdr:sp macro="" textlink="'Eingabe Dokumentenanalyse'!B3">
        <xdr:nvSpPr>
          <xdr:cNvPr id="18" name="Textfeld 17">
            <a:extLst>
              <a:ext uri="{FF2B5EF4-FFF2-40B4-BE49-F238E27FC236}">
                <a16:creationId xmlns:a16="http://schemas.microsoft.com/office/drawing/2014/main" xmlns="" id="{00000000-0008-0000-0500-000012000000}"/>
              </a:ext>
            </a:extLst>
          </xdr:cNvPr>
          <xdr:cNvSpPr txBox="1"/>
        </xdr:nvSpPr>
        <xdr:spPr>
          <a:xfrm>
            <a:off x="2416175" y="133350"/>
            <a:ext cx="2397126"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F62E603E-46FE-4F40-9923-7C300770ED96}" type="TxLink">
              <a:rPr lang="en-US" sz="1100" b="1" i="0" u="none" strike="noStrike">
                <a:solidFill>
                  <a:sysClr val="windowText" lastClr="000000"/>
                </a:solidFill>
                <a:latin typeface="Arial"/>
                <a:cs typeface="Arial"/>
              </a:rPr>
              <a:pPr/>
              <a:t>Bitte eintragen</a:t>
            </a:fld>
            <a:endParaRPr lang="de-DE" sz="2400" b="1" i="0">
              <a:solidFill>
                <a:sysClr val="windowText" lastClr="000000"/>
              </a:solidFill>
              <a:latin typeface="Arial" panose="020B0604020202020204" pitchFamily="34" charset="0"/>
              <a:cs typeface="Arial" panose="020B0604020202020204" pitchFamily="34" charset="0"/>
            </a:endParaRPr>
          </a:p>
        </xdr:txBody>
      </xdr:sp>
      <xdr:sp macro="" textlink="">
        <xdr:nvSpPr>
          <xdr:cNvPr id="19" name="Textfeld 1">
            <a:extLst>
              <a:ext uri="{FF2B5EF4-FFF2-40B4-BE49-F238E27FC236}">
                <a16:creationId xmlns:a16="http://schemas.microsoft.com/office/drawing/2014/main" xmlns="" id="{00000000-0008-0000-0500-000013000000}"/>
              </a:ext>
            </a:extLst>
          </xdr:cNvPr>
          <xdr:cNvSpPr txBox="1"/>
        </xdr:nvSpPr>
        <xdr:spPr>
          <a:xfrm>
            <a:off x="66676" y="5367438"/>
            <a:ext cx="7794238" cy="218901"/>
          </a:xfrm>
          <a:prstGeom prst="rect">
            <a:avLst/>
          </a:prstGeom>
        </xdr:spPr>
        <xdr:txBody>
          <a:bodyPr wrap="square" lIns="0" tIns="0" rIns="0" bIns="0"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de-DE" sz="700" b="1">
                <a:solidFill>
                  <a:srgbClr val="C00000"/>
                </a:solidFill>
                <a:latin typeface="Arial" panose="020B0604020202020204" pitchFamily="34" charset="0"/>
                <a:cs typeface="Arial" panose="020B0604020202020204" pitchFamily="34" charset="0"/>
              </a:rPr>
              <a:t>Wichtiger Hinweis</a:t>
            </a:r>
            <a:r>
              <a:rPr lang="de-DE" sz="700">
                <a:latin typeface="Arial" panose="020B0604020202020204" pitchFamily="34" charset="0"/>
                <a:cs typeface="Arial" panose="020B0604020202020204" pitchFamily="34" charset="0"/>
              </a:rPr>
              <a:t>: Dieses Liniendiagramm dient ausschließlich der grafischen Veranschaulichung der Mittelwerte. Die angezeigten Informationen beim Berühren der Datenpunkte stellen formatierte Mittelwerte dar. Die reellen Zahlen finden Sie im Maßnahmenplan.</a:t>
            </a:r>
            <a:r>
              <a:rPr lang="de-DE" sz="700" baseline="0">
                <a:latin typeface="Arial" panose="020B0604020202020204" pitchFamily="34" charset="0"/>
                <a:cs typeface="Arial" panose="020B0604020202020204" pitchFamily="34" charset="0"/>
              </a:rPr>
              <a:t> B</a:t>
            </a:r>
            <a:r>
              <a:rPr lang="de-DE" sz="700">
                <a:latin typeface="Arial" panose="020B0604020202020204" pitchFamily="34" charset="0"/>
                <a:cs typeface="Arial" panose="020B0604020202020204" pitchFamily="34" charset="0"/>
              </a:rPr>
              <a:t>itte lassen Sie sich also nicht irritieren.</a:t>
            </a:r>
          </a:p>
        </xdr:txBody>
      </xdr:sp>
    </xdr:grpSp>
    <xdr:clientData/>
  </xdr:twoCellAnchor>
  <xdr:twoCellAnchor>
    <xdr:from>
      <xdr:col>7</xdr:col>
      <xdr:colOff>253999</xdr:colOff>
      <xdr:row>0</xdr:row>
      <xdr:rowOff>158751</xdr:rowOff>
    </xdr:from>
    <xdr:to>
      <xdr:col>10</xdr:col>
      <xdr:colOff>365125</xdr:colOff>
      <xdr:row>2</xdr:row>
      <xdr:rowOff>45015</xdr:rowOff>
    </xdr:to>
    <xdr:sp macro="" textlink="'Eingabe Dokumentenanalyse'!B4">
      <xdr:nvSpPr>
        <xdr:cNvPr id="8" name="Textfeld 7">
          <a:extLst>
            <a:ext uri="{FF2B5EF4-FFF2-40B4-BE49-F238E27FC236}">
              <a16:creationId xmlns:a16="http://schemas.microsoft.com/office/drawing/2014/main" xmlns="" id="{00000000-0008-0000-0500-000008000000}"/>
            </a:ext>
          </a:extLst>
        </xdr:cNvPr>
        <xdr:cNvSpPr txBox="1"/>
      </xdr:nvSpPr>
      <xdr:spPr>
        <a:xfrm>
          <a:off x="5587999" y="158751"/>
          <a:ext cx="2397126" cy="2672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AEC30E7F-9ED3-4D52-9B5D-45D2AE1A782A}" type="TxLink">
            <a:rPr lang="en-US" sz="1100" b="1" i="0" u="none" strike="noStrike">
              <a:solidFill>
                <a:sysClr val="windowText" lastClr="000000"/>
              </a:solidFill>
              <a:latin typeface="Arial"/>
              <a:cs typeface="Arial"/>
            </a:rPr>
            <a:pPr/>
            <a:t>Bitte eintragen</a:t>
          </a:fld>
          <a:endParaRPr lang="de-DE" sz="2400" b="1" i="0">
            <a:solidFill>
              <a:sysClr val="windowText" lastClr="000000"/>
            </a:solidFill>
            <a:latin typeface="Arial" panose="020B0604020202020204" pitchFamily="34" charset="0"/>
            <a:cs typeface="Arial" panose="020B0604020202020204" pitchFamily="34" charset="0"/>
          </a:endParaRPr>
        </a:p>
      </xdr:txBody>
    </xdr:sp>
    <xdr:clientData/>
  </xdr:twoCellAnchor>
  <xdr:twoCellAnchor editAs="oneCell">
    <xdr:from>
      <xdr:col>3</xdr:col>
      <xdr:colOff>208642</xdr:colOff>
      <xdr:row>12</xdr:row>
      <xdr:rowOff>117929</xdr:rowOff>
    </xdr:from>
    <xdr:to>
      <xdr:col>10</xdr:col>
      <xdr:colOff>274642</xdr:colOff>
      <xdr:row>13</xdr:row>
      <xdr:rowOff>71711</xdr:rowOff>
    </xdr:to>
    <xdr:pic>
      <xdr:nvPicPr>
        <xdr:cNvPr id="9" name="Grafik 8"/>
        <xdr:cNvPicPr>
          <a:picLocks noChangeAspect="1"/>
        </xdr:cNvPicPr>
      </xdr:nvPicPr>
      <xdr:blipFill>
        <a:blip xmlns:r="http://schemas.openxmlformats.org/officeDocument/2006/relationships" r:embed="rId2"/>
        <a:stretch>
          <a:fillRect/>
        </a:stretch>
      </xdr:blipFill>
      <xdr:spPr>
        <a:xfrm>
          <a:off x="2494642" y="5089072"/>
          <a:ext cx="5400000" cy="14428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133350</xdr:colOff>
      <xdr:row>7</xdr:row>
      <xdr:rowOff>0</xdr:rowOff>
    </xdr:from>
    <xdr:to>
      <xdr:col>4</xdr:col>
      <xdr:colOff>77064</xdr:colOff>
      <xdr:row>20</xdr:row>
      <xdr:rowOff>47625</xdr:rowOff>
    </xdr:to>
    <xdr:grpSp>
      <xdr:nvGrpSpPr>
        <xdr:cNvPr id="4" name="Gruppieren 3">
          <a:extLst>
            <a:ext uri="{FF2B5EF4-FFF2-40B4-BE49-F238E27FC236}">
              <a16:creationId xmlns:a16="http://schemas.microsoft.com/office/drawing/2014/main" xmlns="" id="{00000000-0008-0000-0700-000004000000}"/>
            </a:ext>
          </a:extLst>
        </xdr:cNvPr>
        <xdr:cNvGrpSpPr/>
      </xdr:nvGrpSpPr>
      <xdr:grpSpPr>
        <a:xfrm>
          <a:off x="1514475" y="5124450"/>
          <a:ext cx="2029689" cy="2524125"/>
          <a:chOff x="1657350" y="5029200"/>
          <a:chExt cx="2058264" cy="2524125"/>
        </a:xfrm>
      </xdr:grpSpPr>
      <xdr:pic>
        <xdr:nvPicPr>
          <xdr:cNvPr id="2" name="Grafik 1">
            <a:extLst>
              <a:ext uri="{FF2B5EF4-FFF2-40B4-BE49-F238E27FC236}">
                <a16:creationId xmlns:a16="http://schemas.microsoft.com/office/drawing/2014/main" xmlns="" id="{00000000-0008-0000-0700-000002000000}"/>
              </a:ext>
            </a:extLst>
          </xdr:cNvPr>
          <xdr:cNvPicPr>
            <a:picLocks noChangeAspect="1"/>
          </xdr:cNvPicPr>
        </xdr:nvPicPr>
        <xdr:blipFill>
          <a:blip xmlns:r="http://schemas.openxmlformats.org/officeDocument/2006/relationships" r:embed="rId1"/>
          <a:stretch>
            <a:fillRect/>
          </a:stretch>
        </xdr:blipFill>
        <xdr:spPr>
          <a:xfrm>
            <a:off x="1657350" y="5029200"/>
            <a:ext cx="2058264" cy="2524125"/>
          </a:xfrm>
          <a:prstGeom prst="rect">
            <a:avLst/>
          </a:prstGeom>
        </xdr:spPr>
      </xdr:pic>
      <xdr:sp macro="" textlink="">
        <xdr:nvSpPr>
          <xdr:cNvPr id="3" name="Ellipse 2">
            <a:extLst>
              <a:ext uri="{FF2B5EF4-FFF2-40B4-BE49-F238E27FC236}">
                <a16:creationId xmlns:a16="http://schemas.microsoft.com/office/drawing/2014/main" xmlns="" id="{00000000-0008-0000-0700-000003000000}"/>
              </a:ext>
            </a:extLst>
          </xdr:cNvPr>
          <xdr:cNvSpPr/>
        </xdr:nvSpPr>
        <xdr:spPr>
          <a:xfrm>
            <a:off x="2143124" y="6619876"/>
            <a:ext cx="342901" cy="3238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grpSp>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pageSetUpPr fitToPage="1"/>
  </sheetPr>
  <dimension ref="A1:O23"/>
  <sheetViews>
    <sheetView tabSelected="1" zoomScaleNormal="100" zoomScaleSheetLayoutView="100" zoomScalePageLayoutView="70" workbookViewId="0">
      <selection activeCell="D20" sqref="D20"/>
    </sheetView>
  </sheetViews>
  <sheetFormatPr baseColWidth="10" defaultColWidth="11.42578125" defaultRowHeight="15"/>
  <cols>
    <col min="1" max="2" width="11.42578125" style="3"/>
    <col min="3" max="3" width="12.7109375" style="3" customWidth="1"/>
    <col min="4" max="4" width="167.140625" style="3" customWidth="1"/>
    <col min="5" max="16384" width="11.42578125" style="3"/>
  </cols>
  <sheetData>
    <row r="1" spans="1:15">
      <c r="J1" s="5"/>
    </row>
    <row r="7" spans="1:15" s="6" customFormat="1" ht="20.25" customHeight="1">
      <c r="A7" s="210" t="s">
        <v>117</v>
      </c>
      <c r="B7" s="211"/>
      <c r="C7" s="211"/>
      <c r="D7" s="211"/>
      <c r="E7" s="9"/>
      <c r="F7" s="9"/>
      <c r="G7" s="9"/>
      <c r="H7" s="9"/>
      <c r="I7" s="9"/>
      <c r="J7" s="9"/>
      <c r="K7" s="9"/>
      <c r="L7" s="9"/>
      <c r="M7" s="9"/>
      <c r="N7" s="9"/>
      <c r="O7" s="9"/>
    </row>
    <row r="8" spans="1:15" s="6" customFormat="1" ht="40.5" customHeight="1">
      <c r="A8" s="209" t="s">
        <v>42</v>
      </c>
      <c r="B8" s="209"/>
      <c r="C8" s="209"/>
      <c r="D8" s="44" t="s">
        <v>118</v>
      </c>
    </row>
    <row r="9" spans="1:15" s="6" customFormat="1" ht="68.25" customHeight="1">
      <c r="A9" s="209" t="s">
        <v>26</v>
      </c>
      <c r="B9" s="209"/>
      <c r="C9" s="209"/>
      <c r="D9" s="44" t="s">
        <v>318</v>
      </c>
    </row>
    <row r="10" spans="1:15" s="6" customFormat="1" ht="66" customHeight="1">
      <c r="A10" s="209" t="s">
        <v>43</v>
      </c>
      <c r="B10" s="209"/>
      <c r="C10" s="209"/>
      <c r="D10" s="44" t="s">
        <v>365</v>
      </c>
    </row>
    <row r="11" spans="1:15" s="6" customFormat="1" ht="41.25" customHeight="1">
      <c r="A11" s="209" t="s">
        <v>27</v>
      </c>
      <c r="B11" s="209"/>
      <c r="C11" s="209"/>
      <c r="D11" s="44" t="s">
        <v>116</v>
      </c>
    </row>
    <row r="12" spans="1:15" s="6" customFormat="1" ht="39.75" customHeight="1">
      <c r="A12" s="209" t="s">
        <v>28</v>
      </c>
      <c r="B12" s="209"/>
      <c r="C12" s="209"/>
      <c r="D12" s="44" t="s">
        <v>103</v>
      </c>
    </row>
    <row r="13" spans="1:15" s="6" customFormat="1" ht="15.75">
      <c r="A13" s="7"/>
      <c r="B13" s="7"/>
      <c r="C13" s="7"/>
    </row>
    <row r="14" spans="1:15" s="6" customFormat="1" ht="15.75">
      <c r="A14" s="101" t="s">
        <v>319</v>
      </c>
      <c r="B14" s="7"/>
      <c r="C14" s="7"/>
    </row>
    <row r="15" spans="1:15" s="6" customFormat="1" ht="10.5" customHeight="1">
      <c r="A15" s="7"/>
      <c r="B15" s="7"/>
      <c r="C15" s="7"/>
    </row>
    <row r="16" spans="1:15" s="6" customFormat="1" ht="15.75">
      <c r="A16" s="8" t="s">
        <v>29</v>
      </c>
      <c r="B16" s="7"/>
      <c r="C16" s="7"/>
    </row>
    <row r="17" spans="1:3">
      <c r="A17" s="4"/>
      <c r="B17" s="4"/>
      <c r="C17" s="4"/>
    </row>
    <row r="23" spans="1:3">
      <c r="A23" s="39"/>
    </row>
  </sheetData>
  <sheetProtection password="BE25" sheet="1" objects="1" scenarios="1"/>
  <mergeCells count="6">
    <mergeCell ref="A12:C12"/>
    <mergeCell ref="A7:D7"/>
    <mergeCell ref="A8:C8"/>
    <mergeCell ref="A9:C9"/>
    <mergeCell ref="A10:C10"/>
    <mergeCell ref="A11:C11"/>
  </mergeCells>
  <pageMargins left="0.7" right="0.7" top="0.78740157499999996" bottom="0.78740157499999996" header="0.3" footer="0.3"/>
  <pageSetup paperSize="9" scale="64" orientation="landscape" r:id="rId1"/>
  <headerFooter>
    <oddHeader>&amp;C&amp;"Arial,Standard"&amp;10PegA-Expertencheck
&amp;A&amp;R&amp;G</oddHeader>
    <oddFooter>&amp;L&amp;"Arial,Standard"&amp;10&amp;D&amp;C&amp;"Arial,Standard"&amp;10© 2019 Berufsgenossenschaft Handel und Warenlogistik, Gesellschaft für Gute Arbeit mbH und Technische Universität Dresden
Mit Unterstützung von INQA, BAuA, HDE, ver.di und BGA.</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pageSetUpPr fitToPage="1"/>
  </sheetPr>
  <dimension ref="A1:A15"/>
  <sheetViews>
    <sheetView zoomScaleNormal="100" workbookViewId="0">
      <selection activeCell="A19" sqref="A19"/>
    </sheetView>
  </sheetViews>
  <sheetFormatPr baseColWidth="10" defaultColWidth="11.42578125" defaultRowHeight="14.25"/>
  <cols>
    <col min="1" max="1" width="187.42578125" style="78" customWidth="1"/>
    <col min="2" max="16384" width="11.42578125" style="78"/>
  </cols>
  <sheetData>
    <row r="1" spans="1:1" ht="24.75" customHeight="1">
      <c r="A1" s="77" t="s">
        <v>261</v>
      </c>
    </row>
    <row r="2" spans="1:1" ht="18" customHeight="1">
      <c r="A2" s="132" t="s">
        <v>254</v>
      </c>
    </row>
    <row r="3" spans="1:1" ht="18" customHeight="1">
      <c r="A3" s="79" t="s">
        <v>255</v>
      </c>
    </row>
    <row r="4" spans="1:1" ht="18" customHeight="1">
      <c r="A4" s="132" t="s">
        <v>256</v>
      </c>
    </row>
    <row r="5" spans="1:1" ht="50.1" customHeight="1">
      <c r="A5" s="133" t="s">
        <v>257</v>
      </c>
    </row>
    <row r="6" spans="1:1" ht="18" customHeight="1">
      <c r="A6" s="132" t="s">
        <v>259</v>
      </c>
    </row>
    <row r="7" spans="1:1" ht="18" customHeight="1">
      <c r="A7" s="133" t="s">
        <v>258</v>
      </c>
    </row>
    <row r="8" spans="1:1" ht="18" customHeight="1">
      <c r="A8" s="134" t="s">
        <v>366</v>
      </c>
    </row>
    <row r="9" spans="1:1" ht="33" customHeight="1">
      <c r="A9" s="133" t="s">
        <v>368</v>
      </c>
    </row>
    <row r="10" spans="1:1" ht="18" customHeight="1">
      <c r="A10" s="134" t="s">
        <v>260</v>
      </c>
    </row>
    <row r="11" spans="1:1" ht="18" customHeight="1">
      <c r="A11" s="133" t="s">
        <v>323</v>
      </c>
    </row>
    <row r="12" spans="1:1" ht="18" customHeight="1">
      <c r="A12" s="134" t="s">
        <v>331</v>
      </c>
    </row>
    <row r="13" spans="1:1" ht="33" customHeight="1">
      <c r="A13" s="133" t="s">
        <v>367</v>
      </c>
    </row>
    <row r="14" spans="1:1" ht="18" customHeight="1">
      <c r="A14" s="134" t="s">
        <v>325</v>
      </c>
    </row>
    <row r="15" spans="1:1" ht="33" customHeight="1">
      <c r="A15" s="133" t="s">
        <v>324</v>
      </c>
    </row>
  </sheetData>
  <sheetProtection password="BE25" sheet="1" objects="1" scenarios="1"/>
  <pageMargins left="0.7" right="0.7" top="0.78740157499999996" bottom="0.78740157499999996" header="0.3" footer="0.3"/>
  <pageSetup paperSize="9" scale="69" orientation="landscape" r:id="rId1"/>
  <headerFooter>
    <oddHeader>&amp;C&amp;"Arial,Standard"&amp;10PegA-Expertencheck
&amp;A&amp;R&amp;G</oddHeader>
    <oddFooter>&amp;L&amp;"Arial,Standard"&amp;10&amp;D&amp;C&amp;"Arial,Standard"&amp;10© 2019 Berufsgenossenschaft Handel und Warenlogistik, Gesellschaft für Gute Arbeit mbH und Technische Universität Dresden
Mit Unterstützung von INQA, BAuA, HDE, ver.di und BGA.</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pageSetUpPr fitToPage="1"/>
  </sheetPr>
  <dimension ref="A1:FJ100"/>
  <sheetViews>
    <sheetView zoomScale="90" zoomScaleNormal="90" zoomScaleSheetLayoutView="70" workbookViewId="0">
      <selection activeCell="A101" sqref="A101"/>
    </sheetView>
  </sheetViews>
  <sheetFormatPr baseColWidth="10" defaultColWidth="11.42578125" defaultRowHeight="12.75"/>
  <cols>
    <col min="1" max="1" width="59.28515625" style="114" customWidth="1"/>
    <col min="2" max="5" width="19.7109375" style="36" customWidth="1"/>
    <col min="6" max="6" width="19.7109375" style="118" customWidth="1"/>
    <col min="7" max="7" width="42" style="37" customWidth="1"/>
    <col min="8" max="16384" width="11.42578125" style="37"/>
  </cols>
  <sheetData>
    <row r="1" spans="1:166" ht="20.25">
      <c r="A1" s="147" t="s">
        <v>53</v>
      </c>
    </row>
    <row r="2" spans="1:166" ht="15">
      <c r="A2" s="148" t="s">
        <v>120</v>
      </c>
      <c r="B2" s="162" t="s">
        <v>119</v>
      </c>
      <c r="C2" s="49"/>
      <c r="D2" s="49"/>
      <c r="E2" s="49"/>
      <c r="F2" s="119"/>
      <c r="G2" s="46"/>
    </row>
    <row r="3" spans="1:166" ht="15">
      <c r="A3" s="148" t="s">
        <v>121</v>
      </c>
      <c r="B3" s="163" t="s">
        <v>119</v>
      </c>
      <c r="C3" s="49"/>
      <c r="D3" s="49"/>
      <c r="E3" s="49"/>
      <c r="F3" s="119"/>
      <c r="G3" s="46"/>
    </row>
    <row r="4" spans="1:166" ht="15">
      <c r="A4" s="148" t="s">
        <v>122</v>
      </c>
      <c r="B4" s="163" t="s">
        <v>119</v>
      </c>
      <c r="C4" s="49"/>
      <c r="D4" s="49"/>
      <c r="E4" s="49"/>
      <c r="F4" s="119"/>
      <c r="G4" s="46"/>
    </row>
    <row r="5" spans="1:166" ht="15">
      <c r="A5" s="148" t="s">
        <v>124</v>
      </c>
      <c r="B5" s="163" t="s">
        <v>119</v>
      </c>
      <c r="C5" s="49"/>
      <c r="D5" s="49"/>
      <c r="E5" s="49"/>
      <c r="F5" s="119"/>
      <c r="G5" s="46"/>
    </row>
    <row r="6" spans="1:166" ht="15">
      <c r="A6" s="148" t="s">
        <v>123</v>
      </c>
      <c r="B6" s="163" t="s">
        <v>119</v>
      </c>
      <c r="C6" s="50"/>
      <c r="D6" s="49"/>
      <c r="E6" s="49"/>
      <c r="F6" s="119"/>
      <c r="G6" s="46"/>
    </row>
    <row r="7" spans="1:166" ht="15">
      <c r="A7" s="149" t="s">
        <v>249</v>
      </c>
      <c r="B7" s="67"/>
      <c r="C7" s="68"/>
      <c r="D7" s="69"/>
      <c r="E7" s="69"/>
      <c r="F7" s="120"/>
      <c r="G7" s="116"/>
    </row>
    <row r="8" spans="1:166" s="46" customFormat="1" ht="15">
      <c r="A8" s="113" t="s">
        <v>51</v>
      </c>
      <c r="B8" s="221" t="s">
        <v>263</v>
      </c>
      <c r="C8" s="224"/>
      <c r="D8" s="224"/>
      <c r="E8" s="224"/>
      <c r="F8" s="224"/>
      <c r="G8" s="225"/>
    </row>
    <row r="9" spans="1:166" s="47" customFormat="1" ht="14.25">
      <c r="A9" s="234" t="s">
        <v>101</v>
      </c>
      <c r="B9" s="106">
        <v>1</v>
      </c>
      <c r="C9" s="106">
        <v>2</v>
      </c>
      <c r="D9" s="106">
        <v>3</v>
      </c>
      <c r="E9" s="106"/>
      <c r="F9" s="121" t="s">
        <v>322</v>
      </c>
      <c r="G9" s="95" t="s">
        <v>100</v>
      </c>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c r="CG9" s="46"/>
      <c r="CH9" s="46"/>
      <c r="CI9" s="46"/>
      <c r="CJ9" s="46"/>
      <c r="CK9" s="46"/>
      <c r="CL9" s="46"/>
      <c r="CM9" s="46"/>
      <c r="CN9" s="46"/>
      <c r="CO9" s="46"/>
      <c r="CP9" s="46"/>
      <c r="CQ9" s="46"/>
      <c r="CR9" s="46"/>
      <c r="CS9" s="46"/>
      <c r="CT9" s="46"/>
      <c r="CU9" s="46"/>
      <c r="CV9" s="46"/>
      <c r="CW9" s="46"/>
      <c r="CX9" s="46"/>
      <c r="CY9" s="46"/>
      <c r="CZ9" s="46"/>
      <c r="DA9" s="46"/>
      <c r="DB9" s="46"/>
      <c r="DC9" s="46"/>
      <c r="DD9" s="46"/>
      <c r="DE9" s="46"/>
      <c r="DF9" s="46"/>
      <c r="DG9" s="46"/>
      <c r="DH9" s="46"/>
      <c r="DI9" s="46"/>
      <c r="DJ9" s="46"/>
      <c r="DK9" s="46"/>
      <c r="DL9" s="46"/>
      <c r="DM9" s="46"/>
      <c r="DN9" s="46"/>
      <c r="DO9" s="46"/>
      <c r="DP9" s="46"/>
      <c r="DQ9" s="46"/>
      <c r="DR9" s="46"/>
      <c r="DS9" s="46"/>
      <c r="DT9" s="46"/>
      <c r="DU9" s="46"/>
      <c r="DV9" s="46"/>
      <c r="DW9" s="46"/>
      <c r="DX9" s="46"/>
      <c r="DY9" s="46"/>
      <c r="DZ9" s="46"/>
      <c r="EA9" s="46"/>
      <c r="EB9" s="46"/>
      <c r="EC9" s="46"/>
      <c r="ED9" s="46"/>
      <c r="EE9" s="46"/>
      <c r="EF9" s="46"/>
      <c r="EG9" s="46"/>
      <c r="EH9" s="46"/>
      <c r="EI9" s="46"/>
      <c r="EJ9" s="46"/>
      <c r="EK9" s="46"/>
      <c r="EL9" s="46"/>
      <c r="EM9" s="46"/>
      <c r="EN9" s="46"/>
      <c r="EO9" s="46"/>
      <c r="EP9" s="46"/>
      <c r="EQ9" s="46"/>
      <c r="ER9" s="46"/>
      <c r="ES9" s="46"/>
      <c r="ET9" s="46"/>
      <c r="EU9" s="46"/>
      <c r="EV9" s="46"/>
      <c r="EW9" s="46"/>
      <c r="EX9" s="46"/>
      <c r="EY9" s="46"/>
      <c r="EZ9" s="46"/>
      <c r="FA9" s="46"/>
      <c r="FB9" s="46"/>
      <c r="FC9" s="46"/>
      <c r="FD9" s="46"/>
      <c r="FE9" s="46"/>
      <c r="FF9" s="46"/>
      <c r="FG9" s="46"/>
      <c r="FH9" s="46"/>
      <c r="FI9" s="46"/>
      <c r="FJ9" s="46"/>
    </row>
    <row r="10" spans="1:166" s="46" customFormat="1" ht="185.25" customHeight="1">
      <c r="A10" s="233"/>
      <c r="B10" s="59" t="s">
        <v>376</v>
      </c>
      <c r="C10" s="60" t="s">
        <v>377</v>
      </c>
      <c r="D10" s="59" t="s">
        <v>59</v>
      </c>
      <c r="E10" s="171"/>
      <c r="F10" s="122" t="s">
        <v>321</v>
      </c>
      <c r="G10" s="48"/>
    </row>
    <row r="11" spans="1:166" ht="30" customHeight="1">
      <c r="A11" s="51" t="s">
        <v>52</v>
      </c>
      <c r="B11" s="218" t="s">
        <v>126</v>
      </c>
      <c r="C11" s="219"/>
      <c r="D11" s="219"/>
      <c r="E11" s="219"/>
      <c r="F11" s="219"/>
      <c r="G11" s="219"/>
    </row>
    <row r="12" spans="1:166" ht="14.25">
      <c r="A12" s="250" t="s">
        <v>267</v>
      </c>
      <c r="B12" s="106">
        <v>1</v>
      </c>
      <c r="C12" s="106">
        <v>2</v>
      </c>
      <c r="D12" s="106">
        <v>3</v>
      </c>
      <c r="E12" s="106"/>
      <c r="F12" s="121" t="s">
        <v>322</v>
      </c>
      <c r="G12" s="95" t="s">
        <v>100</v>
      </c>
    </row>
    <row r="13" spans="1:166" ht="57">
      <c r="A13" s="250"/>
      <c r="B13" s="60" t="s">
        <v>58</v>
      </c>
      <c r="C13" s="60" t="s">
        <v>57</v>
      </c>
      <c r="D13" s="62" t="s">
        <v>44</v>
      </c>
      <c r="E13" s="171"/>
      <c r="F13" s="122" t="s">
        <v>321</v>
      </c>
      <c r="G13" s="48"/>
    </row>
    <row r="14" spans="1:166" ht="14.25">
      <c r="A14" s="250" t="s">
        <v>127</v>
      </c>
      <c r="B14" s="106">
        <v>1</v>
      </c>
      <c r="C14" s="106">
        <v>2</v>
      </c>
      <c r="D14" s="106">
        <v>3</v>
      </c>
      <c r="E14" s="106"/>
      <c r="F14" s="121" t="s">
        <v>322</v>
      </c>
      <c r="G14" s="95" t="s">
        <v>100</v>
      </c>
    </row>
    <row r="15" spans="1:166" ht="57">
      <c r="A15" s="250"/>
      <c r="B15" s="60" t="s">
        <v>50</v>
      </c>
      <c r="C15" s="62" t="s">
        <v>56</v>
      </c>
      <c r="D15" s="60" t="s">
        <v>49</v>
      </c>
      <c r="E15" s="60"/>
      <c r="F15" s="122" t="s">
        <v>321</v>
      </c>
      <c r="G15" s="48"/>
    </row>
    <row r="16" spans="1:166" ht="30" customHeight="1">
      <c r="A16" s="113" t="s">
        <v>105</v>
      </c>
      <c r="B16" s="218" t="s">
        <v>268</v>
      </c>
      <c r="C16" s="248"/>
      <c r="D16" s="248"/>
      <c r="E16" s="248"/>
      <c r="F16" s="248"/>
      <c r="G16" s="248"/>
    </row>
    <row r="17" spans="1:7" ht="14.25">
      <c r="A17" s="235" t="s">
        <v>128</v>
      </c>
      <c r="B17" s="251"/>
      <c r="C17" s="251"/>
      <c r="D17" s="251"/>
      <c r="E17" s="251"/>
      <c r="F17" s="252"/>
      <c r="G17" s="52"/>
    </row>
    <row r="18" spans="1:7" ht="14.25">
      <c r="A18" s="253" t="s">
        <v>129</v>
      </c>
      <c r="B18" s="106">
        <v>1</v>
      </c>
      <c r="C18" s="106">
        <v>2</v>
      </c>
      <c r="D18" s="106"/>
      <c r="E18" s="106"/>
      <c r="F18" s="121" t="s">
        <v>322</v>
      </c>
      <c r="G18" s="95" t="s">
        <v>100</v>
      </c>
    </row>
    <row r="19" spans="1:7" ht="57">
      <c r="A19" s="253"/>
      <c r="B19" s="60" t="s">
        <v>46</v>
      </c>
      <c r="C19" s="60" t="s">
        <v>44</v>
      </c>
      <c r="D19" s="60"/>
      <c r="E19" s="107"/>
      <c r="F19" s="123" t="s">
        <v>321</v>
      </c>
      <c r="G19" s="48"/>
    </row>
    <row r="20" spans="1:7" ht="14.25">
      <c r="A20" s="216" t="s">
        <v>130</v>
      </c>
      <c r="B20" s="106">
        <v>1</v>
      </c>
      <c r="C20" s="106">
        <v>2</v>
      </c>
      <c r="D20" s="106"/>
      <c r="E20" s="106"/>
      <c r="F20" s="121" t="s">
        <v>322</v>
      </c>
      <c r="G20" s="95" t="s">
        <v>100</v>
      </c>
    </row>
    <row r="21" spans="1:7" ht="57">
      <c r="A21" s="217"/>
      <c r="B21" s="60" t="s">
        <v>46</v>
      </c>
      <c r="C21" s="60" t="s">
        <v>44</v>
      </c>
      <c r="D21" s="60"/>
      <c r="E21" s="60"/>
      <c r="F21" s="123" t="s">
        <v>321</v>
      </c>
      <c r="G21" s="48"/>
    </row>
    <row r="22" spans="1:7" ht="14.25">
      <c r="A22" s="216" t="s">
        <v>251</v>
      </c>
      <c r="B22" s="106">
        <v>1</v>
      </c>
      <c r="C22" s="106">
        <v>2</v>
      </c>
      <c r="D22" s="106">
        <v>3</v>
      </c>
      <c r="E22" s="106"/>
      <c r="F22" s="121" t="s">
        <v>322</v>
      </c>
      <c r="G22" s="95" t="s">
        <v>100</v>
      </c>
    </row>
    <row r="23" spans="1:7" ht="57">
      <c r="A23" s="217"/>
      <c r="B23" s="60" t="s">
        <v>46</v>
      </c>
      <c r="C23" s="60" t="s">
        <v>44</v>
      </c>
      <c r="D23" s="60" t="s">
        <v>275</v>
      </c>
      <c r="E23" s="60"/>
      <c r="F23" s="122" t="s">
        <v>321</v>
      </c>
      <c r="G23" s="48"/>
    </row>
    <row r="24" spans="1:7" ht="14.25">
      <c r="A24" s="216" t="s">
        <v>270</v>
      </c>
      <c r="B24" s="106">
        <v>1</v>
      </c>
      <c r="C24" s="106">
        <v>2</v>
      </c>
      <c r="D24" s="106">
        <v>3</v>
      </c>
      <c r="E24" s="106"/>
      <c r="F24" s="121" t="s">
        <v>322</v>
      </c>
      <c r="G24" s="95" t="s">
        <v>100</v>
      </c>
    </row>
    <row r="25" spans="1:7" ht="71.25">
      <c r="A25" s="217"/>
      <c r="B25" s="60" t="s">
        <v>46</v>
      </c>
      <c r="C25" s="60" t="s">
        <v>44</v>
      </c>
      <c r="D25" s="60" t="s">
        <v>131</v>
      </c>
      <c r="E25" s="60"/>
      <c r="F25" s="122" t="s">
        <v>321</v>
      </c>
      <c r="G25" s="48"/>
    </row>
    <row r="26" spans="1:7" ht="14.25">
      <c r="A26" s="229" t="s">
        <v>271</v>
      </c>
      <c r="B26" s="230"/>
      <c r="C26" s="230"/>
      <c r="D26" s="230"/>
      <c r="E26" s="230"/>
      <c r="F26" s="231"/>
      <c r="G26" s="52"/>
    </row>
    <row r="27" spans="1:7" ht="14.25">
      <c r="A27" s="216" t="s">
        <v>132</v>
      </c>
      <c r="B27" s="106">
        <v>1</v>
      </c>
      <c r="C27" s="106">
        <v>2</v>
      </c>
      <c r="D27" s="106"/>
      <c r="E27" s="106"/>
      <c r="F27" s="121" t="s">
        <v>322</v>
      </c>
      <c r="G27" s="95" t="s">
        <v>100</v>
      </c>
    </row>
    <row r="28" spans="1:7" ht="57">
      <c r="A28" s="217"/>
      <c r="B28" s="60" t="s">
        <v>46</v>
      </c>
      <c r="C28" s="60" t="s">
        <v>44</v>
      </c>
      <c r="D28" s="60"/>
      <c r="E28" s="60"/>
      <c r="F28" s="123" t="s">
        <v>321</v>
      </c>
      <c r="G28" s="48"/>
    </row>
    <row r="29" spans="1:7" ht="14.25">
      <c r="A29" s="216" t="s">
        <v>133</v>
      </c>
      <c r="B29" s="106">
        <v>1</v>
      </c>
      <c r="C29" s="106">
        <v>2</v>
      </c>
      <c r="D29" s="106"/>
      <c r="E29" s="106"/>
      <c r="F29" s="121" t="s">
        <v>322</v>
      </c>
      <c r="G29" s="95" t="s">
        <v>100</v>
      </c>
    </row>
    <row r="30" spans="1:7" ht="57">
      <c r="A30" s="217"/>
      <c r="B30" s="60" t="s">
        <v>46</v>
      </c>
      <c r="C30" s="60" t="s">
        <v>44</v>
      </c>
      <c r="D30" s="60"/>
      <c r="E30" s="60"/>
      <c r="F30" s="123" t="s">
        <v>321</v>
      </c>
      <c r="G30" s="48"/>
    </row>
    <row r="31" spans="1:7" ht="14.25">
      <c r="A31" s="216" t="s">
        <v>134</v>
      </c>
      <c r="B31" s="106">
        <v>1</v>
      </c>
      <c r="C31" s="106">
        <v>2</v>
      </c>
      <c r="D31" s="106"/>
      <c r="E31" s="106"/>
      <c r="F31" s="121" t="s">
        <v>322</v>
      </c>
      <c r="G31" s="95" t="s">
        <v>100</v>
      </c>
    </row>
    <row r="32" spans="1:7" ht="57">
      <c r="A32" s="217"/>
      <c r="B32" s="60" t="s">
        <v>46</v>
      </c>
      <c r="C32" s="60" t="s">
        <v>44</v>
      </c>
      <c r="D32" s="60"/>
      <c r="E32" s="60"/>
      <c r="F32" s="123" t="s">
        <v>321</v>
      </c>
      <c r="G32" s="48"/>
    </row>
    <row r="33" spans="1:7" ht="15">
      <c r="A33" s="113" t="s">
        <v>54</v>
      </c>
      <c r="B33" s="226" t="s">
        <v>135</v>
      </c>
      <c r="C33" s="224"/>
      <c r="D33" s="224"/>
      <c r="E33" s="224"/>
      <c r="F33" s="224"/>
      <c r="G33" s="225"/>
    </row>
    <row r="34" spans="1:7" ht="14.25">
      <c r="A34" s="232" t="s">
        <v>136</v>
      </c>
      <c r="B34" s="106">
        <v>1</v>
      </c>
      <c r="C34" s="106">
        <v>2</v>
      </c>
      <c r="D34" s="106">
        <v>3</v>
      </c>
      <c r="E34" s="106"/>
      <c r="F34" s="121" t="s">
        <v>322</v>
      </c>
      <c r="G34" s="95" t="s">
        <v>100</v>
      </c>
    </row>
    <row r="35" spans="1:7" ht="85.5">
      <c r="A35" s="233"/>
      <c r="B35" s="150" t="s">
        <v>137</v>
      </c>
      <c r="C35" s="60" t="s">
        <v>138</v>
      </c>
      <c r="D35" s="60" t="s">
        <v>139</v>
      </c>
      <c r="E35" s="60"/>
      <c r="F35" s="122" t="s">
        <v>321</v>
      </c>
      <c r="G35" s="48"/>
    </row>
    <row r="36" spans="1:7" ht="15" customHeight="1">
      <c r="A36" s="113" t="s">
        <v>55</v>
      </c>
      <c r="B36" s="221" t="s">
        <v>140</v>
      </c>
      <c r="C36" s="222"/>
      <c r="D36" s="222"/>
      <c r="E36" s="222"/>
      <c r="F36" s="222"/>
      <c r="G36" s="223"/>
    </row>
    <row r="37" spans="1:7" ht="14.25">
      <c r="A37" s="220" t="s">
        <v>272</v>
      </c>
      <c r="B37" s="106">
        <v>1</v>
      </c>
      <c r="C37" s="106">
        <v>2</v>
      </c>
      <c r="D37" s="106">
        <v>3</v>
      </c>
      <c r="E37" s="106"/>
      <c r="F37" s="121" t="s">
        <v>322</v>
      </c>
      <c r="G37" s="95" t="s">
        <v>100</v>
      </c>
    </row>
    <row r="38" spans="1:7" ht="85.5">
      <c r="A38" s="212"/>
      <c r="B38" s="117" t="s">
        <v>141</v>
      </c>
      <c r="C38" s="60" t="s">
        <v>142</v>
      </c>
      <c r="D38" s="60" t="s">
        <v>143</v>
      </c>
      <c r="E38" s="60"/>
      <c r="F38" s="122" t="s">
        <v>321</v>
      </c>
      <c r="G38" s="48"/>
    </row>
    <row r="39" spans="1:7" ht="14.25">
      <c r="A39" s="220" t="s">
        <v>144</v>
      </c>
      <c r="B39" s="106">
        <v>1</v>
      </c>
      <c r="C39" s="106">
        <v>2</v>
      </c>
      <c r="D39" s="106">
        <v>3</v>
      </c>
      <c r="E39" s="106"/>
      <c r="F39" s="121" t="s">
        <v>322</v>
      </c>
      <c r="G39" s="95" t="s">
        <v>100</v>
      </c>
    </row>
    <row r="40" spans="1:7" ht="85.5">
      <c r="A40" s="212"/>
      <c r="B40" s="117" t="s">
        <v>141</v>
      </c>
      <c r="C40" s="60" t="s">
        <v>142</v>
      </c>
      <c r="D40" s="60" t="s">
        <v>143</v>
      </c>
      <c r="E40" s="60"/>
      <c r="F40" s="122" t="s">
        <v>321</v>
      </c>
      <c r="G40" s="48"/>
    </row>
    <row r="41" spans="1:7" ht="14.25">
      <c r="A41" s="220" t="s">
        <v>145</v>
      </c>
      <c r="B41" s="106">
        <v>1</v>
      </c>
      <c r="C41" s="106">
        <v>2</v>
      </c>
      <c r="D41" s="106">
        <v>3</v>
      </c>
      <c r="E41" s="106"/>
      <c r="F41" s="121" t="s">
        <v>322</v>
      </c>
      <c r="G41" s="95" t="s">
        <v>100</v>
      </c>
    </row>
    <row r="42" spans="1:7" ht="59.25" customHeight="1">
      <c r="A42" s="212"/>
      <c r="B42" s="60" t="s">
        <v>146</v>
      </c>
      <c r="C42" s="60" t="s">
        <v>147</v>
      </c>
      <c r="D42" s="60" t="s">
        <v>44</v>
      </c>
      <c r="E42" s="60"/>
      <c r="F42" s="122" t="s">
        <v>321</v>
      </c>
      <c r="G42" s="48"/>
    </row>
    <row r="43" spans="1:7" s="112" customFormat="1" ht="30" customHeight="1">
      <c r="A43" s="51" t="s">
        <v>60</v>
      </c>
      <c r="B43" s="218" t="s">
        <v>148</v>
      </c>
      <c r="C43" s="219"/>
      <c r="D43" s="219"/>
      <c r="E43" s="219"/>
      <c r="F43" s="219"/>
      <c r="G43" s="219"/>
    </row>
    <row r="44" spans="1:7" ht="14.25">
      <c r="A44" s="220" t="s">
        <v>334</v>
      </c>
      <c r="B44" s="106">
        <v>1</v>
      </c>
      <c r="C44" s="106">
        <v>2</v>
      </c>
      <c r="D44" s="106">
        <v>3</v>
      </c>
      <c r="E44" s="106"/>
      <c r="F44" s="121" t="s">
        <v>322</v>
      </c>
      <c r="G44" s="95" t="s">
        <v>100</v>
      </c>
    </row>
    <row r="45" spans="1:7" ht="57">
      <c r="A45" s="212"/>
      <c r="B45" s="60" t="s">
        <v>44</v>
      </c>
      <c r="C45" s="60" t="s">
        <v>46</v>
      </c>
      <c r="D45" s="60" t="s">
        <v>149</v>
      </c>
      <c r="E45" s="60"/>
      <c r="F45" s="122" t="s">
        <v>321</v>
      </c>
      <c r="G45" s="48"/>
    </row>
    <row r="46" spans="1:7" ht="14.25">
      <c r="A46" s="220" t="s">
        <v>335</v>
      </c>
      <c r="B46" s="106">
        <v>1</v>
      </c>
      <c r="C46" s="106">
        <v>2</v>
      </c>
      <c r="D46" s="106">
        <v>3</v>
      </c>
      <c r="E46" s="106">
        <v>4</v>
      </c>
      <c r="F46" s="121" t="s">
        <v>322</v>
      </c>
      <c r="G46" s="95" t="s">
        <v>100</v>
      </c>
    </row>
    <row r="47" spans="1:7" ht="57">
      <c r="A47" s="212"/>
      <c r="B47" s="62" t="s">
        <v>227</v>
      </c>
      <c r="C47" s="60" t="s">
        <v>62</v>
      </c>
      <c r="D47" s="60" t="s">
        <v>44</v>
      </c>
      <c r="E47" s="58" t="s">
        <v>149</v>
      </c>
      <c r="F47" s="122" t="s">
        <v>321</v>
      </c>
      <c r="G47" s="48"/>
    </row>
    <row r="48" spans="1:7" s="54" customFormat="1" ht="15">
      <c r="A48" s="235" t="s">
        <v>228</v>
      </c>
      <c r="B48" s="236"/>
      <c r="C48" s="236"/>
      <c r="D48" s="236"/>
      <c r="E48" s="236"/>
      <c r="F48" s="236"/>
      <c r="G48" s="237"/>
    </row>
    <row r="49" spans="1:7" ht="14.25">
      <c r="A49" s="227" t="s">
        <v>229</v>
      </c>
      <c r="B49" s="106">
        <v>1</v>
      </c>
      <c r="C49" s="106">
        <v>2</v>
      </c>
      <c r="D49" s="106">
        <v>3</v>
      </c>
      <c r="E49" s="106"/>
      <c r="F49" s="121" t="s">
        <v>322</v>
      </c>
      <c r="G49" s="95" t="s">
        <v>100</v>
      </c>
    </row>
    <row r="50" spans="1:7" ht="57">
      <c r="A50" s="228"/>
      <c r="B50" s="60" t="s">
        <v>46</v>
      </c>
      <c r="C50" s="60" t="s">
        <v>44</v>
      </c>
      <c r="D50" s="60" t="s">
        <v>61</v>
      </c>
      <c r="E50" s="60"/>
      <c r="F50" s="122" t="s">
        <v>321</v>
      </c>
      <c r="G50" s="48"/>
    </row>
    <row r="51" spans="1:7" ht="14.25">
      <c r="A51" s="216" t="s">
        <v>150</v>
      </c>
      <c r="B51" s="106">
        <v>1</v>
      </c>
      <c r="C51" s="106">
        <v>2</v>
      </c>
      <c r="D51" s="106">
        <v>3</v>
      </c>
      <c r="E51" s="106"/>
      <c r="F51" s="121" t="s">
        <v>322</v>
      </c>
      <c r="G51" s="95" t="s">
        <v>100</v>
      </c>
    </row>
    <row r="52" spans="1:7" ht="57">
      <c r="A52" s="217"/>
      <c r="B52" s="60" t="s">
        <v>46</v>
      </c>
      <c r="C52" s="60" t="s">
        <v>44</v>
      </c>
      <c r="D52" s="60" t="s">
        <v>61</v>
      </c>
      <c r="E52" s="60"/>
      <c r="F52" s="122" t="s">
        <v>321</v>
      </c>
      <c r="G52" s="48"/>
    </row>
    <row r="53" spans="1:7" ht="14.25">
      <c r="A53" s="216" t="s">
        <v>151</v>
      </c>
      <c r="B53" s="106">
        <v>1</v>
      </c>
      <c r="C53" s="106">
        <v>2</v>
      </c>
      <c r="D53" s="106">
        <v>3</v>
      </c>
      <c r="E53" s="106"/>
      <c r="F53" s="121" t="s">
        <v>322</v>
      </c>
      <c r="G53" s="95" t="s">
        <v>100</v>
      </c>
    </row>
    <row r="54" spans="1:7" ht="57">
      <c r="A54" s="217"/>
      <c r="B54" s="60" t="s">
        <v>46</v>
      </c>
      <c r="C54" s="60" t="s">
        <v>44</v>
      </c>
      <c r="D54" s="60" t="s">
        <v>61</v>
      </c>
      <c r="E54" s="60"/>
      <c r="F54" s="122" t="s">
        <v>321</v>
      </c>
      <c r="G54" s="48"/>
    </row>
    <row r="55" spans="1:7" ht="14.25">
      <c r="A55" s="216" t="s">
        <v>152</v>
      </c>
      <c r="B55" s="106">
        <v>1</v>
      </c>
      <c r="C55" s="106">
        <v>2</v>
      </c>
      <c r="D55" s="106">
        <v>3</v>
      </c>
      <c r="E55" s="106"/>
      <c r="F55" s="121" t="s">
        <v>322</v>
      </c>
      <c r="G55" s="95" t="s">
        <v>100</v>
      </c>
    </row>
    <row r="56" spans="1:7" ht="57">
      <c r="A56" s="217"/>
      <c r="B56" s="60" t="s">
        <v>46</v>
      </c>
      <c r="C56" s="60" t="s">
        <v>44</v>
      </c>
      <c r="D56" s="60" t="s">
        <v>61</v>
      </c>
      <c r="E56" s="60"/>
      <c r="F56" s="122" t="s">
        <v>321</v>
      </c>
      <c r="G56" s="48"/>
    </row>
    <row r="57" spans="1:7" ht="14.25">
      <c r="A57" s="216" t="s">
        <v>153</v>
      </c>
      <c r="B57" s="106">
        <v>1</v>
      </c>
      <c r="C57" s="106">
        <v>2</v>
      </c>
      <c r="D57" s="106">
        <v>3</v>
      </c>
      <c r="E57" s="106"/>
      <c r="F57" s="121" t="s">
        <v>322</v>
      </c>
      <c r="G57" s="95" t="s">
        <v>100</v>
      </c>
    </row>
    <row r="58" spans="1:7" ht="57">
      <c r="A58" s="217"/>
      <c r="B58" s="60" t="s">
        <v>46</v>
      </c>
      <c r="C58" s="60" t="s">
        <v>44</v>
      </c>
      <c r="D58" s="60" t="s">
        <v>61</v>
      </c>
      <c r="E58" s="60"/>
      <c r="F58" s="122" t="s">
        <v>321</v>
      </c>
      <c r="G58" s="48"/>
    </row>
    <row r="59" spans="1:7" ht="14.25">
      <c r="A59" s="238" t="s">
        <v>239</v>
      </c>
      <c r="B59" s="239"/>
      <c r="C59" s="239"/>
      <c r="D59" s="239"/>
      <c r="E59" s="239"/>
      <c r="F59" s="240"/>
      <c r="G59" s="95" t="s">
        <v>100</v>
      </c>
    </row>
    <row r="60" spans="1:7" ht="14.25">
      <c r="A60" s="241"/>
      <c r="B60" s="242"/>
      <c r="C60" s="242"/>
      <c r="D60" s="242"/>
      <c r="E60" s="242"/>
      <c r="F60" s="243"/>
      <c r="G60" s="48"/>
    </row>
    <row r="61" spans="1:7" ht="15.75" customHeight="1">
      <c r="A61" s="244" t="s">
        <v>373</v>
      </c>
      <c r="B61" s="106">
        <v>1</v>
      </c>
      <c r="C61" s="106">
        <v>2</v>
      </c>
      <c r="D61" s="106"/>
      <c r="E61" s="106"/>
      <c r="F61" s="121" t="s">
        <v>322</v>
      </c>
      <c r="G61" s="95" t="s">
        <v>100</v>
      </c>
    </row>
    <row r="62" spans="1:7" ht="57" customHeight="1">
      <c r="A62" s="245"/>
      <c r="B62" s="62" t="s">
        <v>44</v>
      </c>
      <c r="C62" s="60" t="s">
        <v>46</v>
      </c>
      <c r="D62" s="60"/>
      <c r="E62" s="60"/>
      <c r="F62" s="123" t="s">
        <v>321</v>
      </c>
      <c r="G62" s="48"/>
    </row>
    <row r="63" spans="1:7" ht="15" customHeight="1">
      <c r="A63" s="70" t="s">
        <v>13</v>
      </c>
      <c r="B63" s="67"/>
      <c r="C63" s="68"/>
      <c r="D63" s="69"/>
      <c r="E63" s="69"/>
      <c r="F63" s="120"/>
      <c r="G63" s="116"/>
    </row>
    <row r="64" spans="1:7" ht="30" customHeight="1">
      <c r="A64" s="113" t="s">
        <v>64</v>
      </c>
      <c r="B64" s="218" t="s">
        <v>154</v>
      </c>
      <c r="C64" s="219"/>
      <c r="D64" s="219"/>
      <c r="E64" s="219"/>
      <c r="F64" s="219"/>
      <c r="G64" s="219"/>
    </row>
    <row r="65" spans="1:7" ht="14.25">
      <c r="A65" s="220" t="s">
        <v>47</v>
      </c>
      <c r="B65" s="106">
        <v>1</v>
      </c>
      <c r="C65" s="106">
        <v>2</v>
      </c>
      <c r="D65" s="106">
        <v>3</v>
      </c>
      <c r="E65" s="106"/>
      <c r="F65" s="121" t="s">
        <v>322</v>
      </c>
      <c r="G65" s="95" t="s">
        <v>100</v>
      </c>
    </row>
    <row r="66" spans="1:7" ht="57">
      <c r="A66" s="212"/>
      <c r="B66" s="60" t="s">
        <v>67</v>
      </c>
      <c r="C66" s="60" t="s">
        <v>66</v>
      </c>
      <c r="D66" s="60" t="s">
        <v>65</v>
      </c>
      <c r="E66" s="60"/>
      <c r="F66" s="122" t="s">
        <v>321</v>
      </c>
      <c r="G66" s="48"/>
    </row>
    <row r="67" spans="1:7" ht="14.25">
      <c r="A67" s="220" t="s">
        <v>48</v>
      </c>
      <c r="B67" s="106">
        <v>1</v>
      </c>
      <c r="C67" s="106">
        <v>2</v>
      </c>
      <c r="D67" s="106">
        <v>3</v>
      </c>
      <c r="E67" s="106"/>
      <c r="F67" s="121" t="s">
        <v>322</v>
      </c>
      <c r="G67" s="95" t="s">
        <v>100</v>
      </c>
    </row>
    <row r="68" spans="1:7" ht="114">
      <c r="A68" s="212"/>
      <c r="B68" s="60" t="s">
        <v>276</v>
      </c>
      <c r="C68" s="60" t="s">
        <v>277</v>
      </c>
      <c r="D68" s="60" t="s">
        <v>68</v>
      </c>
      <c r="E68" s="60"/>
      <c r="F68" s="122" t="s">
        <v>321</v>
      </c>
      <c r="G68" s="48"/>
    </row>
    <row r="69" spans="1:7" ht="14.25">
      <c r="A69" s="220" t="s">
        <v>155</v>
      </c>
      <c r="B69" s="106">
        <v>1</v>
      </c>
      <c r="C69" s="106">
        <v>2</v>
      </c>
      <c r="D69" s="106">
        <v>3</v>
      </c>
      <c r="E69" s="106"/>
      <c r="F69" s="121" t="s">
        <v>322</v>
      </c>
      <c r="G69" s="95" t="s">
        <v>100</v>
      </c>
    </row>
    <row r="70" spans="1:7" ht="57">
      <c r="A70" s="212"/>
      <c r="B70" s="60" t="s">
        <v>70</v>
      </c>
      <c r="C70" s="60" t="s">
        <v>69</v>
      </c>
      <c r="D70" s="60" t="s">
        <v>156</v>
      </c>
      <c r="E70" s="60"/>
      <c r="F70" s="122" t="s">
        <v>321</v>
      </c>
      <c r="G70" s="48"/>
    </row>
    <row r="71" spans="1:7" ht="14.25">
      <c r="A71" s="220" t="s">
        <v>337</v>
      </c>
      <c r="B71" s="106">
        <v>1</v>
      </c>
      <c r="C71" s="106">
        <v>2</v>
      </c>
      <c r="D71" s="106">
        <v>3</v>
      </c>
      <c r="E71" s="106"/>
      <c r="F71" s="121" t="s">
        <v>322</v>
      </c>
      <c r="G71" s="95" t="s">
        <v>100</v>
      </c>
    </row>
    <row r="72" spans="1:7" ht="57">
      <c r="A72" s="212"/>
      <c r="B72" s="60" t="s">
        <v>157</v>
      </c>
      <c r="C72" s="60" t="s">
        <v>66</v>
      </c>
      <c r="D72" s="60" t="s">
        <v>65</v>
      </c>
      <c r="E72" s="60"/>
      <c r="F72" s="122" t="s">
        <v>321</v>
      </c>
      <c r="G72" s="48"/>
    </row>
    <row r="73" spans="1:7" ht="14.25">
      <c r="A73" s="232" t="s">
        <v>158</v>
      </c>
      <c r="B73" s="106">
        <v>1</v>
      </c>
      <c r="C73" s="106">
        <v>2</v>
      </c>
      <c r="D73" s="106"/>
      <c r="E73" s="106"/>
      <c r="F73" s="121" t="s">
        <v>322</v>
      </c>
      <c r="G73" s="95" t="s">
        <v>100</v>
      </c>
    </row>
    <row r="74" spans="1:7" ht="63" customHeight="1">
      <c r="A74" s="233"/>
      <c r="B74" s="60" t="s">
        <v>44</v>
      </c>
      <c r="C74" s="60" t="s">
        <v>46</v>
      </c>
      <c r="D74" s="60"/>
      <c r="E74" s="60"/>
      <c r="F74" s="123" t="s">
        <v>321</v>
      </c>
      <c r="G74" s="48"/>
    </row>
    <row r="75" spans="1:7" ht="30" customHeight="1">
      <c r="A75" s="113" t="s">
        <v>159</v>
      </c>
      <c r="B75" s="218" t="s">
        <v>269</v>
      </c>
      <c r="C75" s="219"/>
      <c r="D75" s="219"/>
      <c r="E75" s="219"/>
      <c r="F75" s="219"/>
      <c r="G75" s="219"/>
    </row>
    <row r="76" spans="1:7" ht="14.25">
      <c r="A76" s="213" t="s">
        <v>338</v>
      </c>
      <c r="B76" s="214"/>
      <c r="C76" s="214"/>
      <c r="D76" s="214"/>
      <c r="E76" s="214"/>
      <c r="F76" s="215"/>
      <c r="G76" s="53"/>
    </row>
    <row r="77" spans="1:7" ht="14.25">
      <c r="A77" s="216" t="s">
        <v>339</v>
      </c>
      <c r="B77" s="106">
        <v>1</v>
      </c>
      <c r="C77" s="106">
        <v>2</v>
      </c>
      <c r="D77" s="106">
        <v>3</v>
      </c>
      <c r="E77" s="106"/>
      <c r="F77" s="121" t="s">
        <v>322</v>
      </c>
      <c r="G77" s="95" t="s">
        <v>100</v>
      </c>
    </row>
    <row r="78" spans="1:7" ht="57">
      <c r="A78" s="217"/>
      <c r="B78" s="60" t="s">
        <v>46</v>
      </c>
      <c r="C78" s="60" t="s">
        <v>44</v>
      </c>
      <c r="D78" s="60" t="s">
        <v>61</v>
      </c>
      <c r="E78" s="60"/>
      <c r="F78" s="122" t="s">
        <v>321</v>
      </c>
      <c r="G78" s="48"/>
    </row>
    <row r="79" spans="1:7" ht="14.25">
      <c r="A79" s="216" t="s">
        <v>160</v>
      </c>
      <c r="B79" s="106">
        <v>1</v>
      </c>
      <c r="C79" s="106">
        <v>2</v>
      </c>
      <c r="D79" s="106">
        <v>3</v>
      </c>
      <c r="E79" s="106"/>
      <c r="F79" s="121" t="s">
        <v>322</v>
      </c>
      <c r="G79" s="95" t="s">
        <v>100</v>
      </c>
    </row>
    <row r="80" spans="1:7" ht="57">
      <c r="A80" s="217"/>
      <c r="B80" s="60" t="s">
        <v>46</v>
      </c>
      <c r="C80" s="60" t="s">
        <v>44</v>
      </c>
      <c r="D80" s="60" t="s">
        <v>61</v>
      </c>
      <c r="E80" s="60"/>
      <c r="F80" s="122" t="s">
        <v>321</v>
      </c>
      <c r="G80" s="48"/>
    </row>
    <row r="81" spans="1:7" ht="14.25">
      <c r="A81" s="216" t="s">
        <v>273</v>
      </c>
      <c r="B81" s="106">
        <v>1</v>
      </c>
      <c r="C81" s="106">
        <v>2</v>
      </c>
      <c r="D81" s="106">
        <v>3</v>
      </c>
      <c r="E81" s="106"/>
      <c r="F81" s="121" t="s">
        <v>322</v>
      </c>
      <c r="G81" s="95" t="s">
        <v>100</v>
      </c>
    </row>
    <row r="82" spans="1:7" ht="57">
      <c r="A82" s="217"/>
      <c r="B82" s="60" t="s">
        <v>46</v>
      </c>
      <c r="C82" s="60" t="s">
        <v>44</v>
      </c>
      <c r="D82" s="60" t="s">
        <v>61</v>
      </c>
      <c r="E82" s="60"/>
      <c r="F82" s="122" t="s">
        <v>321</v>
      </c>
      <c r="G82" s="48"/>
    </row>
    <row r="83" spans="1:7" ht="15" customHeight="1">
      <c r="A83" s="113" t="s">
        <v>108</v>
      </c>
      <c r="B83" s="218" t="s">
        <v>240</v>
      </c>
      <c r="C83" s="219"/>
      <c r="D83" s="219"/>
      <c r="E83" s="219"/>
      <c r="F83" s="219"/>
      <c r="G83" s="219"/>
    </row>
    <row r="84" spans="1:7" ht="14.25">
      <c r="A84" s="246" t="s">
        <v>274</v>
      </c>
      <c r="B84" s="106">
        <v>1</v>
      </c>
      <c r="C84" s="106">
        <v>2</v>
      </c>
      <c r="D84" s="106">
        <v>3</v>
      </c>
      <c r="E84" s="106"/>
      <c r="F84" s="121" t="s">
        <v>322</v>
      </c>
      <c r="G84" s="95" t="s">
        <v>100</v>
      </c>
    </row>
    <row r="85" spans="1:7" ht="73.5" customHeight="1">
      <c r="A85" s="247"/>
      <c r="B85" s="60" t="s">
        <v>46</v>
      </c>
      <c r="C85" s="60" t="s">
        <v>161</v>
      </c>
      <c r="D85" s="60" t="s">
        <v>44</v>
      </c>
      <c r="E85" s="60"/>
      <c r="F85" s="122" t="s">
        <v>321</v>
      </c>
      <c r="G85" s="48"/>
    </row>
    <row r="86" spans="1:7" ht="15" customHeight="1">
      <c r="A86" s="70" t="s">
        <v>14</v>
      </c>
      <c r="B86" s="67"/>
      <c r="C86" s="68"/>
      <c r="D86" s="69"/>
      <c r="E86" s="69"/>
      <c r="F86" s="120"/>
      <c r="G86" s="116"/>
    </row>
    <row r="87" spans="1:7" ht="30.75" customHeight="1">
      <c r="A87" s="113" t="s">
        <v>162</v>
      </c>
      <c r="B87" s="218" t="s">
        <v>332</v>
      </c>
      <c r="C87" s="219"/>
      <c r="D87" s="219"/>
      <c r="E87" s="219"/>
      <c r="F87" s="219"/>
      <c r="G87" s="219"/>
    </row>
    <row r="88" spans="1:7" ht="14.25">
      <c r="A88" s="212" t="s">
        <v>163</v>
      </c>
      <c r="B88" s="106">
        <v>1</v>
      </c>
      <c r="C88" s="106">
        <v>2</v>
      </c>
      <c r="D88" s="106"/>
      <c r="E88" s="106"/>
      <c r="F88" s="121" t="s">
        <v>322</v>
      </c>
      <c r="G88" s="95" t="s">
        <v>100</v>
      </c>
    </row>
    <row r="89" spans="1:7" ht="57" customHeight="1">
      <c r="A89" s="212"/>
      <c r="B89" s="60" t="s">
        <v>46</v>
      </c>
      <c r="C89" s="60" t="s">
        <v>44</v>
      </c>
      <c r="D89" s="60"/>
      <c r="E89" s="60"/>
      <c r="F89" s="123" t="s">
        <v>321</v>
      </c>
      <c r="G89" s="48"/>
    </row>
    <row r="90" spans="1:7" ht="14.25">
      <c r="A90" s="212" t="s">
        <v>164</v>
      </c>
      <c r="B90" s="106">
        <v>1</v>
      </c>
      <c r="C90" s="106">
        <v>2</v>
      </c>
      <c r="D90" s="106"/>
      <c r="E90" s="106"/>
      <c r="F90" s="121" t="s">
        <v>322</v>
      </c>
      <c r="G90" s="95" t="s">
        <v>100</v>
      </c>
    </row>
    <row r="91" spans="1:7" ht="57" customHeight="1">
      <c r="A91" s="212"/>
      <c r="B91" s="60" t="s">
        <v>46</v>
      </c>
      <c r="C91" s="60" t="s">
        <v>44</v>
      </c>
      <c r="D91" s="60"/>
      <c r="E91" s="60"/>
      <c r="F91" s="123" t="s">
        <v>321</v>
      </c>
      <c r="G91" s="48"/>
    </row>
    <row r="92" spans="1:7" ht="30.75" customHeight="1">
      <c r="A92" s="113" t="s">
        <v>165</v>
      </c>
      <c r="B92" s="218" t="s">
        <v>166</v>
      </c>
      <c r="C92" s="248"/>
      <c r="D92" s="248"/>
      <c r="E92" s="248"/>
      <c r="F92" s="248"/>
      <c r="G92" s="248"/>
    </row>
    <row r="93" spans="1:7" ht="14.25">
      <c r="A93" s="212" t="s">
        <v>167</v>
      </c>
      <c r="B93" s="106">
        <v>1</v>
      </c>
      <c r="C93" s="106">
        <v>2</v>
      </c>
      <c r="D93" s="106">
        <v>3</v>
      </c>
      <c r="E93" s="106"/>
      <c r="F93" s="121" t="s">
        <v>322</v>
      </c>
      <c r="G93" s="95" t="s">
        <v>100</v>
      </c>
    </row>
    <row r="94" spans="1:7" ht="71.25">
      <c r="A94" s="212"/>
      <c r="B94" s="60" t="s">
        <v>168</v>
      </c>
      <c r="C94" s="60" t="s">
        <v>340</v>
      </c>
      <c r="D94" s="60" t="s">
        <v>44</v>
      </c>
      <c r="E94" s="60"/>
      <c r="F94" s="122" t="s">
        <v>321</v>
      </c>
      <c r="G94" s="48"/>
    </row>
    <row r="95" spans="1:7" ht="14.25">
      <c r="A95" s="212" t="s">
        <v>169</v>
      </c>
      <c r="B95" s="106">
        <v>1</v>
      </c>
      <c r="C95" s="106">
        <v>2</v>
      </c>
      <c r="D95" s="106">
        <v>3</v>
      </c>
      <c r="E95" s="106"/>
      <c r="F95" s="121" t="s">
        <v>322</v>
      </c>
      <c r="G95" s="95" t="s">
        <v>100</v>
      </c>
    </row>
    <row r="96" spans="1:7" ht="57">
      <c r="A96" s="249"/>
      <c r="B96" s="63" t="s">
        <v>341</v>
      </c>
      <c r="C96" s="63" t="s">
        <v>72</v>
      </c>
      <c r="D96" s="63" t="s">
        <v>71</v>
      </c>
      <c r="E96" s="63"/>
      <c r="F96" s="122" t="s">
        <v>321</v>
      </c>
      <c r="G96" s="55"/>
    </row>
    <row r="97" spans="1:7" ht="15">
      <c r="A97" s="70" t="s">
        <v>15</v>
      </c>
      <c r="B97" s="67"/>
      <c r="C97" s="68"/>
      <c r="D97" s="69"/>
      <c r="E97" s="69"/>
      <c r="F97" s="120"/>
      <c r="G97" s="115"/>
    </row>
    <row r="98" spans="1:7" ht="15" customHeight="1">
      <c r="A98" s="113" t="s">
        <v>170</v>
      </c>
      <c r="B98" s="218" t="s">
        <v>171</v>
      </c>
      <c r="C98" s="248"/>
      <c r="D98" s="248"/>
      <c r="E98" s="248"/>
      <c r="F98" s="248"/>
      <c r="G98" s="248"/>
    </row>
    <row r="99" spans="1:7" ht="14.25">
      <c r="A99" s="212" t="s">
        <v>342</v>
      </c>
      <c r="B99" s="106">
        <v>1</v>
      </c>
      <c r="C99" s="106">
        <v>2</v>
      </c>
      <c r="D99" s="106"/>
      <c r="E99" s="106"/>
      <c r="F99" s="121" t="s">
        <v>322</v>
      </c>
      <c r="G99" s="95" t="s">
        <v>100</v>
      </c>
    </row>
    <row r="100" spans="1:7" ht="57" customHeight="1">
      <c r="A100" s="212"/>
      <c r="B100" s="60" t="s">
        <v>44</v>
      </c>
      <c r="C100" s="59" t="s">
        <v>46</v>
      </c>
      <c r="D100" s="60"/>
      <c r="E100" s="60"/>
      <c r="F100" s="123" t="s">
        <v>321</v>
      </c>
      <c r="G100" s="48"/>
    </row>
  </sheetData>
  <sheetProtection password="BE25" sheet="1" objects="1" scenarios="1"/>
  <mergeCells count="53">
    <mergeCell ref="B11:G11"/>
    <mergeCell ref="A12:A13"/>
    <mergeCell ref="A14:A15"/>
    <mergeCell ref="B16:G16"/>
    <mergeCell ref="A27:A28"/>
    <mergeCell ref="A17:F17"/>
    <mergeCell ref="A18:A19"/>
    <mergeCell ref="A20:A21"/>
    <mergeCell ref="A24:A25"/>
    <mergeCell ref="A99:A100"/>
    <mergeCell ref="A48:G48"/>
    <mergeCell ref="A59:F60"/>
    <mergeCell ref="A61:A62"/>
    <mergeCell ref="B83:G83"/>
    <mergeCell ref="A84:A85"/>
    <mergeCell ref="B98:G98"/>
    <mergeCell ref="B64:G64"/>
    <mergeCell ref="A65:A66"/>
    <mergeCell ref="A67:A68"/>
    <mergeCell ref="A69:A70"/>
    <mergeCell ref="B92:G92"/>
    <mergeCell ref="A73:A74"/>
    <mergeCell ref="B75:G75"/>
    <mergeCell ref="A93:A94"/>
    <mergeCell ref="A95:A96"/>
    <mergeCell ref="B36:G36"/>
    <mergeCell ref="B8:G8"/>
    <mergeCell ref="B33:G33"/>
    <mergeCell ref="A49:A50"/>
    <mergeCell ref="A39:A40"/>
    <mergeCell ref="A41:A42"/>
    <mergeCell ref="A26:F26"/>
    <mergeCell ref="A22:A23"/>
    <mergeCell ref="A31:A32"/>
    <mergeCell ref="A34:A35"/>
    <mergeCell ref="A37:A38"/>
    <mergeCell ref="B43:G43"/>
    <mergeCell ref="A44:A45"/>
    <mergeCell ref="A46:A47"/>
    <mergeCell ref="A29:A30"/>
    <mergeCell ref="A9:A10"/>
    <mergeCell ref="A71:A72"/>
    <mergeCell ref="A51:A52"/>
    <mergeCell ref="A53:A54"/>
    <mergeCell ref="A55:A56"/>
    <mergeCell ref="A57:A58"/>
    <mergeCell ref="A88:A89"/>
    <mergeCell ref="A90:A91"/>
    <mergeCell ref="A76:F76"/>
    <mergeCell ref="A77:A78"/>
    <mergeCell ref="A79:A80"/>
    <mergeCell ref="A81:A82"/>
    <mergeCell ref="B87:G87"/>
  </mergeCells>
  <conditionalFormatting sqref="E19">
    <cfRule type="containsText" dxfId="741" priority="28" operator="containsText" text="Bitte wählen Sie hier Ihre Antwort aus der DropDown-Liste aus">
      <formula>NOT(ISERROR(SEARCH("Bitte wählen Sie hier Ihre Antwort aus der DropDown-Liste aus",E19)))</formula>
    </cfRule>
  </conditionalFormatting>
  <conditionalFormatting sqref="F1:F1000">
    <cfRule type="containsText" dxfId="740" priority="18" operator="containsText" text="Bitte wählen Sie hier Ihre Antwort aus der DropDown-Liste aus">
      <formula>NOT(ISERROR(SEARCH("Bitte wählen Sie hier Ihre Antwort aus der DropDown-Liste aus",F1)))</formula>
    </cfRule>
  </conditionalFormatting>
  <conditionalFormatting sqref="F13 F15">
    <cfRule type="cellIs" dxfId="739" priority="13" operator="equal">
      <formula>0</formula>
    </cfRule>
  </conditionalFormatting>
  <conditionalFormatting sqref="E1:E2000">
    <cfRule type="expression" dxfId="738" priority="7">
      <formula>$F1=4</formula>
    </cfRule>
  </conditionalFormatting>
  <conditionalFormatting sqref="D1:D2000">
    <cfRule type="expression" dxfId="737" priority="6">
      <formula>$F1=3</formula>
    </cfRule>
  </conditionalFormatting>
  <conditionalFormatting sqref="C1:C2000">
    <cfRule type="expression" dxfId="736" priority="4">
      <formula>$F1=2</formula>
    </cfRule>
  </conditionalFormatting>
  <conditionalFormatting sqref="B1:B2000">
    <cfRule type="expression" dxfId="735" priority="2">
      <formula>$F1=1</formula>
    </cfRule>
  </conditionalFormatting>
  <conditionalFormatting sqref="B2:B6">
    <cfRule type="containsText" dxfId="734" priority="1" operator="containsText" text="Bitte eintragen">
      <formula>NOT(ISERROR(SEARCH("Bitte eintragen",B2)))</formula>
    </cfRule>
  </conditionalFormatting>
  <pageMargins left="0.70866141732283472" right="0.70866141732283472" top="0.78740157480314965" bottom="0.78740157480314965" header="0.31496062992125984" footer="0.31496062992125984"/>
  <pageSetup paperSize="9" scale="65" fitToHeight="0" orientation="landscape" r:id="rId1"/>
  <headerFooter>
    <oddHeader>&amp;C&amp;"Arial,Standard"&amp;10PegA-Expertencheck
&amp;A&amp;R&amp;G</oddHeader>
    <oddFooter>&amp;L&amp;"Arial,Standard"&amp;10&amp;D&amp;C&amp;"Arial,Standard"&amp;10© 2019 Berufsgenossenschaft Handel und Warenlogistik, Gesellschaft für Gute Arbeit mbH und Technische Universität Dresden
Mit Unterstützung von INQA, BAuA, HDE, ver.di und BGA.</oddFooter>
  </headerFooter>
  <rowBreaks count="5" manualBreakCount="5">
    <brk id="15" max="5" man="1"/>
    <brk id="35" max="5" man="1"/>
    <brk id="42" max="5" man="1"/>
    <brk id="62" max="5" man="1"/>
    <brk id="85" max="5" man="1"/>
  </rowBreaks>
  <legacyDrawingHF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dropdown!$C$2:$C$5</xm:f>
          </x14:formula1>
          <xm:sqref>F13 F15 F23 F25 F35 F38 F40 F42 F45 F96 F50 F52 F54 F56 F58 F66 F68 F70 F72 F78 F80 F82 F85 F94</xm:sqref>
        </x14:dataValidation>
        <x14:dataValidation type="list" allowBlank="1" showInputMessage="1" showErrorMessage="1">
          <x14:formula1>
            <xm:f>dropdown!$A$2:$A$4</xm:f>
          </x14:formula1>
          <xm:sqref>F32 F21 F28 F30 F19 F100 F91 F89 F74 F62</xm:sqref>
        </x14:dataValidation>
        <x14:dataValidation type="list" allowBlank="1" showInputMessage="1" showErrorMessage="1">
          <x14:formula1>
            <xm:f>dropdown!$C$2:$C$6</xm:f>
          </x14:formula1>
          <xm:sqref>F47</xm:sqref>
        </x14:dataValidation>
        <x14:dataValidation type="list" allowBlank="1" showInputMessage="1" showErrorMessage="1">
          <x14:formula1>
            <xm:f>dropdown!$C$2:$C$5</xm:f>
          </x14:formula1>
          <xm:sqref>F10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A7" sqref="A7"/>
    </sheetView>
  </sheetViews>
  <sheetFormatPr baseColWidth="10" defaultRowHeight="15"/>
  <cols>
    <col min="1" max="3" width="59.5703125" customWidth="1"/>
  </cols>
  <sheetData>
    <row r="1" spans="1:3">
      <c r="A1" s="172" t="s">
        <v>374</v>
      </c>
      <c r="B1" s="78"/>
      <c r="C1" s="78"/>
    </row>
    <row r="2" spans="1:3">
      <c r="A2" s="78" t="s">
        <v>321</v>
      </c>
      <c r="B2" s="78" t="s">
        <v>321</v>
      </c>
      <c r="C2" s="78" t="s">
        <v>321</v>
      </c>
    </row>
    <row r="3" spans="1:3">
      <c r="A3" s="78">
        <v>1</v>
      </c>
      <c r="B3" s="78">
        <v>1</v>
      </c>
      <c r="C3" s="78">
        <v>1</v>
      </c>
    </row>
    <row r="4" spans="1:3">
      <c r="A4" s="78">
        <v>2</v>
      </c>
      <c r="B4" s="78">
        <v>2</v>
      </c>
      <c r="C4" s="78">
        <v>2</v>
      </c>
    </row>
    <row r="5" spans="1:3">
      <c r="A5" s="78"/>
      <c r="B5" s="78">
        <v>3</v>
      </c>
      <c r="C5" s="78">
        <v>3</v>
      </c>
    </row>
    <row r="6" spans="1:3">
      <c r="A6" s="78"/>
      <c r="B6" s="78"/>
      <c r="C6" s="78">
        <v>4</v>
      </c>
    </row>
    <row r="7" spans="1:3">
      <c r="A7" s="78"/>
      <c r="B7" s="78"/>
      <c r="C7" s="78"/>
    </row>
    <row r="8" spans="1:3">
      <c r="A8" s="129" t="s">
        <v>328</v>
      </c>
      <c r="B8" s="129" t="s">
        <v>329</v>
      </c>
      <c r="C8" s="129" t="s">
        <v>330</v>
      </c>
    </row>
  </sheetData>
  <sheetProtection password="BE25" sheet="1" objects="1" scenarios="1"/>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pageSetUpPr fitToPage="1"/>
  </sheetPr>
  <dimension ref="A1:G156"/>
  <sheetViews>
    <sheetView topLeftCell="A37" zoomScale="90" zoomScaleNormal="90" zoomScaleSheetLayoutView="100" workbookViewId="0">
      <selection activeCell="A43" sqref="A43:A44"/>
    </sheetView>
  </sheetViews>
  <sheetFormatPr baseColWidth="10" defaultColWidth="11.42578125" defaultRowHeight="14.25"/>
  <cols>
    <col min="1" max="1" width="59.42578125" style="46" customWidth="1"/>
    <col min="2" max="6" width="19.7109375" style="49" customWidth="1"/>
    <col min="7" max="7" width="42" style="46" customWidth="1"/>
    <col min="8" max="16384" width="11.42578125" style="46"/>
  </cols>
  <sheetData>
    <row r="1" spans="1:7" ht="20.25">
      <c r="A1" s="147" t="s">
        <v>73</v>
      </c>
    </row>
    <row r="2" spans="1:7" ht="15">
      <c r="A2" s="148" t="str">
        <f>'Eingabe Dokumentenanalyse'!A2</f>
        <v>Datum:</v>
      </c>
      <c r="B2" s="162" t="s">
        <v>119</v>
      </c>
      <c r="C2" s="50"/>
    </row>
    <row r="3" spans="1:7" ht="15">
      <c r="A3" s="148" t="s">
        <v>264</v>
      </c>
      <c r="B3" s="162" t="s">
        <v>119</v>
      </c>
      <c r="C3" s="50"/>
    </row>
    <row r="4" spans="1:7" ht="15">
      <c r="A4" s="148" t="str">
        <f>'Eingabe Dokumentenanalyse'!A3</f>
        <v>Tätigkeit:</v>
      </c>
      <c r="B4" s="164" t="str">
        <f>'Eingabe Dokumentenanalyse'!B3</f>
        <v>Bitte eintragen</v>
      </c>
      <c r="C4" s="50"/>
    </row>
    <row r="5" spans="1:7" ht="15">
      <c r="A5" s="148" t="str">
        <f>'Eingabe Dokumentenanalyse'!A4</f>
        <v>Arbeitsbereich:</v>
      </c>
      <c r="B5" s="164" t="str">
        <f>'Eingabe Dokumentenanalyse'!B4</f>
        <v>Bitte eintragen</v>
      </c>
    </row>
    <row r="6" spans="1:7" ht="15">
      <c r="A6" s="148" t="s">
        <v>125</v>
      </c>
      <c r="B6" s="163" t="s">
        <v>119</v>
      </c>
    </row>
    <row r="7" spans="1:7" ht="15">
      <c r="A7" s="148" t="str">
        <f>'Eingabe Dokumentenanalyse'!A6</f>
        <v>Unternehmen/Standort/Filiale:</v>
      </c>
      <c r="B7" s="164" t="str">
        <f>'Eingabe Dokumentenanalyse'!B6</f>
        <v>Bitte eintragen</v>
      </c>
    </row>
    <row r="8" spans="1:7" ht="15">
      <c r="A8" s="165" t="s">
        <v>249</v>
      </c>
      <c r="B8" s="166"/>
      <c r="C8" s="167"/>
      <c r="D8" s="168"/>
      <c r="E8" s="168"/>
      <c r="F8" s="168"/>
      <c r="G8" s="169"/>
    </row>
    <row r="9" spans="1:7" ht="15">
      <c r="A9" s="109" t="s">
        <v>52</v>
      </c>
      <c r="B9" s="152"/>
      <c r="C9" s="152"/>
      <c r="D9" s="152"/>
      <c r="E9" s="152"/>
      <c r="F9" s="152"/>
      <c r="G9" s="153"/>
    </row>
    <row r="10" spans="1:7">
      <c r="A10" s="250" t="s">
        <v>248</v>
      </c>
      <c r="B10" s="106">
        <v>1</v>
      </c>
      <c r="C10" s="106">
        <v>2</v>
      </c>
      <c r="D10" s="106">
        <v>3</v>
      </c>
      <c r="E10" s="106"/>
      <c r="F10" s="111" t="s">
        <v>322</v>
      </c>
      <c r="G10" s="100" t="s">
        <v>100</v>
      </c>
    </row>
    <row r="11" spans="1:7" ht="60.75" customHeight="1">
      <c r="A11" s="250"/>
      <c r="B11" s="62" t="s">
        <v>46</v>
      </c>
      <c r="C11" s="62" t="s">
        <v>45</v>
      </c>
      <c r="D11" s="62" t="s">
        <v>44</v>
      </c>
      <c r="E11" s="62"/>
      <c r="F11" s="122" t="s">
        <v>321</v>
      </c>
      <c r="G11" s="48"/>
    </row>
    <row r="12" spans="1:7">
      <c r="A12" s="212" t="s">
        <v>172</v>
      </c>
      <c r="B12" s="106">
        <v>1</v>
      </c>
      <c r="C12" s="106">
        <v>2</v>
      </c>
      <c r="D12" s="106">
        <v>3</v>
      </c>
      <c r="E12" s="106"/>
      <c r="F12" s="111" t="s">
        <v>322</v>
      </c>
      <c r="G12" s="100" t="s">
        <v>100</v>
      </c>
    </row>
    <row r="13" spans="1:7" ht="57" customHeight="1">
      <c r="A13" s="212"/>
      <c r="B13" s="60" t="s">
        <v>46</v>
      </c>
      <c r="C13" s="60" t="s">
        <v>45</v>
      </c>
      <c r="D13" s="60" t="s">
        <v>44</v>
      </c>
      <c r="E13" s="60"/>
      <c r="F13" s="122" t="s">
        <v>321</v>
      </c>
      <c r="G13" s="48"/>
    </row>
    <row r="14" spans="1:7">
      <c r="A14" s="212" t="s">
        <v>173</v>
      </c>
      <c r="B14" s="106">
        <v>1</v>
      </c>
      <c r="C14" s="106">
        <v>2</v>
      </c>
      <c r="D14" s="106">
        <v>3</v>
      </c>
      <c r="E14" s="106"/>
      <c r="F14" s="111" t="s">
        <v>322</v>
      </c>
      <c r="G14" s="95" t="s">
        <v>100</v>
      </c>
    </row>
    <row r="15" spans="1:7" ht="56.25" customHeight="1">
      <c r="A15" s="212"/>
      <c r="B15" s="60" t="s">
        <v>46</v>
      </c>
      <c r="C15" s="60" t="s">
        <v>45</v>
      </c>
      <c r="D15" s="60" t="s">
        <v>44</v>
      </c>
      <c r="E15" s="60"/>
      <c r="F15" s="122" t="s">
        <v>321</v>
      </c>
      <c r="G15" s="48"/>
    </row>
    <row r="16" spans="1:7">
      <c r="A16" s="212" t="s">
        <v>343</v>
      </c>
      <c r="B16" s="106">
        <v>1</v>
      </c>
      <c r="C16" s="106">
        <v>2</v>
      </c>
      <c r="D16" s="106"/>
      <c r="E16" s="106"/>
      <c r="F16" s="111" t="s">
        <v>322</v>
      </c>
      <c r="G16" s="95" t="s">
        <v>100</v>
      </c>
    </row>
    <row r="17" spans="1:7" ht="60" customHeight="1">
      <c r="A17" s="249"/>
      <c r="B17" s="63" t="s">
        <v>46</v>
      </c>
      <c r="C17" s="63" t="s">
        <v>44</v>
      </c>
      <c r="D17" s="63"/>
      <c r="E17" s="63"/>
      <c r="F17" s="154" t="s">
        <v>321</v>
      </c>
      <c r="G17" s="55"/>
    </row>
    <row r="18" spans="1:7" ht="15">
      <c r="A18" s="109" t="s">
        <v>74</v>
      </c>
      <c r="B18" s="157"/>
      <c r="C18" s="157"/>
      <c r="D18" s="157"/>
      <c r="E18" s="157"/>
      <c r="F18" s="157"/>
      <c r="G18" s="158"/>
    </row>
    <row r="19" spans="1:7">
      <c r="A19" s="258" t="s">
        <v>287</v>
      </c>
      <c r="B19" s="155">
        <v>1</v>
      </c>
      <c r="C19" s="155">
        <v>2</v>
      </c>
      <c r="D19" s="155">
        <v>3</v>
      </c>
      <c r="E19" s="155"/>
      <c r="F19" s="156" t="s">
        <v>322</v>
      </c>
      <c r="G19" s="100" t="s">
        <v>100</v>
      </c>
    </row>
    <row r="20" spans="1:7" ht="71.25">
      <c r="A20" s="263"/>
      <c r="B20" s="64" t="s">
        <v>174</v>
      </c>
      <c r="C20" s="64" t="s">
        <v>175</v>
      </c>
      <c r="D20" s="64" t="s">
        <v>288</v>
      </c>
      <c r="E20" s="63"/>
      <c r="F20" s="159" t="s">
        <v>321</v>
      </c>
      <c r="G20" s="55"/>
    </row>
    <row r="21" spans="1:7" ht="15">
      <c r="A21" s="109" t="s">
        <v>55</v>
      </c>
      <c r="B21" s="157"/>
      <c r="C21" s="157"/>
      <c r="D21" s="157"/>
      <c r="E21" s="157"/>
      <c r="F21" s="157"/>
      <c r="G21" s="158"/>
    </row>
    <row r="22" spans="1:7">
      <c r="A22" s="233" t="s">
        <v>344</v>
      </c>
      <c r="B22" s="155">
        <v>1</v>
      </c>
      <c r="C22" s="155">
        <v>2</v>
      </c>
      <c r="D22" s="155">
        <v>3</v>
      </c>
      <c r="E22" s="155">
        <v>4</v>
      </c>
      <c r="F22" s="156" t="s">
        <v>322</v>
      </c>
      <c r="G22" s="100" t="s">
        <v>100</v>
      </c>
    </row>
    <row r="23" spans="1:7" ht="71.25">
      <c r="A23" s="212"/>
      <c r="B23" s="59" t="s">
        <v>176</v>
      </c>
      <c r="C23" s="59" t="s">
        <v>177</v>
      </c>
      <c r="D23" s="59" t="s">
        <v>178</v>
      </c>
      <c r="E23" s="59" t="s">
        <v>179</v>
      </c>
      <c r="F23" s="122" t="s">
        <v>321</v>
      </c>
      <c r="G23" s="48"/>
    </row>
    <row r="24" spans="1:7">
      <c r="A24" s="249" t="s">
        <v>252</v>
      </c>
      <c r="B24" s="106">
        <v>1</v>
      </c>
      <c r="C24" s="106">
        <v>2</v>
      </c>
      <c r="D24" s="106">
        <v>3</v>
      </c>
      <c r="E24" s="106"/>
      <c r="F24" s="111" t="s">
        <v>322</v>
      </c>
      <c r="G24" s="95" t="s">
        <v>100</v>
      </c>
    </row>
    <row r="25" spans="1:7" ht="171">
      <c r="A25" s="233"/>
      <c r="B25" s="59" t="s">
        <v>180</v>
      </c>
      <c r="C25" s="59" t="s">
        <v>181</v>
      </c>
      <c r="D25" s="59" t="s">
        <v>182</v>
      </c>
      <c r="E25" s="59"/>
      <c r="F25" s="122" t="s">
        <v>321</v>
      </c>
      <c r="G25" s="48"/>
    </row>
    <row r="26" spans="1:7" ht="15">
      <c r="A26" s="109" t="s">
        <v>60</v>
      </c>
      <c r="B26" s="157"/>
      <c r="C26" s="157"/>
      <c r="D26" s="157"/>
      <c r="E26" s="157"/>
      <c r="F26" s="157"/>
      <c r="G26" s="158"/>
    </row>
    <row r="27" spans="1:7">
      <c r="A27" s="249" t="s">
        <v>336</v>
      </c>
      <c r="B27" s="106">
        <v>1</v>
      </c>
      <c r="C27" s="106">
        <v>2</v>
      </c>
      <c r="D27" s="106">
        <v>3</v>
      </c>
      <c r="E27" s="106"/>
      <c r="F27" s="111" t="s">
        <v>322</v>
      </c>
      <c r="G27" s="95" t="s">
        <v>100</v>
      </c>
    </row>
    <row r="28" spans="1:7" ht="57.95" customHeight="1">
      <c r="A28" s="264"/>
      <c r="B28" s="64" t="s">
        <v>44</v>
      </c>
      <c r="C28" s="64" t="s">
        <v>46</v>
      </c>
      <c r="D28" s="64" t="s">
        <v>183</v>
      </c>
      <c r="E28" s="63"/>
      <c r="F28" s="159" t="s">
        <v>321</v>
      </c>
      <c r="G28" s="55"/>
    </row>
    <row r="29" spans="1:7" ht="15">
      <c r="A29" s="165" t="s">
        <v>13</v>
      </c>
      <c r="B29" s="166"/>
      <c r="C29" s="167"/>
      <c r="D29" s="168"/>
      <c r="E29" s="168"/>
      <c r="F29" s="168"/>
      <c r="G29" s="169"/>
    </row>
    <row r="30" spans="1:7" ht="15">
      <c r="A30" s="109" t="s">
        <v>64</v>
      </c>
      <c r="B30" s="157"/>
      <c r="C30" s="157"/>
      <c r="D30" s="157"/>
      <c r="E30" s="157"/>
      <c r="F30" s="157"/>
      <c r="G30" s="158"/>
    </row>
    <row r="31" spans="1:7">
      <c r="A31" s="233" t="s">
        <v>289</v>
      </c>
      <c r="B31" s="155">
        <v>1</v>
      </c>
      <c r="C31" s="155">
        <v>2</v>
      </c>
      <c r="D31" s="155">
        <v>3</v>
      </c>
      <c r="E31" s="155"/>
      <c r="F31" s="156" t="s">
        <v>322</v>
      </c>
      <c r="G31" s="100" t="s">
        <v>100</v>
      </c>
    </row>
    <row r="32" spans="1:7" ht="57">
      <c r="A32" s="212"/>
      <c r="B32" s="59" t="s">
        <v>157</v>
      </c>
      <c r="C32" s="59" t="s">
        <v>66</v>
      </c>
      <c r="D32" s="59" t="s">
        <v>65</v>
      </c>
      <c r="E32" s="60"/>
      <c r="F32" s="122" t="s">
        <v>321</v>
      </c>
      <c r="G32" s="48"/>
    </row>
    <row r="33" spans="1:7">
      <c r="A33" s="212" t="s">
        <v>184</v>
      </c>
      <c r="B33" s="106">
        <v>1</v>
      </c>
      <c r="C33" s="106">
        <v>2</v>
      </c>
      <c r="D33" s="106">
        <v>3</v>
      </c>
      <c r="E33" s="106"/>
      <c r="F33" s="111" t="s">
        <v>322</v>
      </c>
      <c r="G33" s="95" t="s">
        <v>100</v>
      </c>
    </row>
    <row r="34" spans="1:7" ht="57">
      <c r="A34" s="212"/>
      <c r="B34" s="59" t="s">
        <v>96</v>
      </c>
      <c r="C34" s="59" t="s">
        <v>75</v>
      </c>
      <c r="D34" s="62" t="s">
        <v>185</v>
      </c>
      <c r="E34" s="60"/>
      <c r="F34" s="122" t="s">
        <v>321</v>
      </c>
      <c r="G34" s="48"/>
    </row>
    <row r="35" spans="1:7">
      <c r="A35" s="212" t="s">
        <v>186</v>
      </c>
      <c r="B35" s="106">
        <v>1</v>
      </c>
      <c r="C35" s="106">
        <v>2</v>
      </c>
      <c r="D35" s="106">
        <v>3</v>
      </c>
      <c r="E35" s="106"/>
      <c r="F35" s="111" t="s">
        <v>322</v>
      </c>
      <c r="G35" s="95" t="s">
        <v>100</v>
      </c>
    </row>
    <row r="36" spans="1:7" ht="99.75">
      <c r="A36" s="212"/>
      <c r="B36" s="59" t="s">
        <v>345</v>
      </c>
      <c r="C36" s="59" t="s">
        <v>290</v>
      </c>
      <c r="D36" s="62" t="s">
        <v>291</v>
      </c>
      <c r="E36" s="60"/>
      <c r="F36" s="122" t="s">
        <v>321</v>
      </c>
      <c r="G36" s="48"/>
    </row>
    <row r="37" spans="1:7">
      <c r="A37" s="249" t="s">
        <v>187</v>
      </c>
      <c r="B37" s="106">
        <v>1</v>
      </c>
      <c r="C37" s="106">
        <v>2</v>
      </c>
      <c r="D37" s="106">
        <v>3</v>
      </c>
      <c r="E37" s="106"/>
      <c r="F37" s="111" t="s">
        <v>322</v>
      </c>
      <c r="G37" s="95" t="s">
        <v>100</v>
      </c>
    </row>
    <row r="38" spans="1:7" ht="85.5">
      <c r="A38" s="245"/>
      <c r="B38" s="151" t="s">
        <v>188</v>
      </c>
      <c r="C38" s="62" t="s">
        <v>221</v>
      </c>
      <c r="D38" s="59" t="s">
        <v>189</v>
      </c>
      <c r="E38" s="60"/>
      <c r="F38" s="122" t="s">
        <v>321</v>
      </c>
      <c r="G38" s="48"/>
    </row>
    <row r="39" spans="1:7" ht="15">
      <c r="A39" s="109" t="s">
        <v>159</v>
      </c>
      <c r="B39" s="157"/>
      <c r="C39" s="157"/>
      <c r="D39" s="157"/>
      <c r="E39" s="157"/>
      <c r="F39" s="157"/>
      <c r="G39" s="158"/>
    </row>
    <row r="40" spans="1:7">
      <c r="A40" s="265" t="s">
        <v>314</v>
      </c>
      <c r="B40" s="155">
        <v>1</v>
      </c>
      <c r="C40" s="155">
        <v>2</v>
      </c>
      <c r="D40" s="155">
        <v>3</v>
      </c>
      <c r="E40" s="155"/>
      <c r="F40" s="156" t="s">
        <v>322</v>
      </c>
      <c r="G40" s="100" t="s">
        <v>100</v>
      </c>
    </row>
    <row r="41" spans="1:7" ht="71.25">
      <c r="A41" s="250"/>
      <c r="B41" s="59" t="s">
        <v>83</v>
      </c>
      <c r="C41" s="59" t="s">
        <v>303</v>
      </c>
      <c r="D41" s="59" t="s">
        <v>230</v>
      </c>
      <c r="E41" s="60"/>
      <c r="F41" s="122" t="s">
        <v>321</v>
      </c>
      <c r="G41" s="48"/>
    </row>
    <row r="42" spans="1:7" ht="15">
      <c r="A42" s="235" t="s">
        <v>382</v>
      </c>
      <c r="B42" s="236"/>
      <c r="C42" s="236"/>
      <c r="D42" s="236"/>
      <c r="E42" s="236"/>
      <c r="F42" s="236"/>
      <c r="G42" s="237"/>
    </row>
    <row r="43" spans="1:7">
      <c r="A43" s="217" t="s">
        <v>190</v>
      </c>
      <c r="B43" s="106">
        <v>1</v>
      </c>
      <c r="C43" s="106">
        <v>2</v>
      </c>
      <c r="D43" s="106">
        <v>3</v>
      </c>
      <c r="E43" s="106"/>
      <c r="F43" s="111" t="s">
        <v>322</v>
      </c>
      <c r="G43" s="95" t="s">
        <v>100</v>
      </c>
    </row>
    <row r="44" spans="1:7" ht="57">
      <c r="A44" s="217"/>
      <c r="B44" s="59" t="s">
        <v>44</v>
      </c>
      <c r="C44" s="59" t="s">
        <v>46</v>
      </c>
      <c r="D44" s="59" t="s">
        <v>191</v>
      </c>
      <c r="E44" s="60"/>
      <c r="F44" s="122" t="s">
        <v>321</v>
      </c>
      <c r="G44" s="48"/>
    </row>
    <row r="45" spans="1:7">
      <c r="A45" s="217" t="s">
        <v>192</v>
      </c>
      <c r="B45" s="106">
        <v>1</v>
      </c>
      <c r="C45" s="106">
        <v>2</v>
      </c>
      <c r="D45" s="106">
        <v>3</v>
      </c>
      <c r="E45" s="106"/>
      <c r="F45" s="111" t="s">
        <v>322</v>
      </c>
      <c r="G45" s="95" t="s">
        <v>100</v>
      </c>
    </row>
    <row r="46" spans="1:7" ht="57">
      <c r="A46" s="217"/>
      <c r="B46" s="59" t="s">
        <v>44</v>
      </c>
      <c r="C46" s="59" t="s">
        <v>46</v>
      </c>
      <c r="D46" s="60" t="s">
        <v>193</v>
      </c>
      <c r="E46" s="60"/>
      <c r="F46" s="122" t="s">
        <v>321</v>
      </c>
      <c r="G46" s="48"/>
    </row>
    <row r="47" spans="1:7">
      <c r="A47" s="244" t="s">
        <v>315</v>
      </c>
      <c r="B47" s="106">
        <v>1</v>
      </c>
      <c r="C47" s="106">
        <v>2</v>
      </c>
      <c r="D47" s="106"/>
      <c r="E47" s="106"/>
      <c r="F47" s="111" t="s">
        <v>322</v>
      </c>
      <c r="G47" s="95" t="s">
        <v>100</v>
      </c>
    </row>
    <row r="48" spans="1:7" ht="57">
      <c r="A48" s="262"/>
      <c r="B48" s="59" t="s">
        <v>44</v>
      </c>
      <c r="C48" s="59" t="s">
        <v>46</v>
      </c>
      <c r="D48" s="60"/>
      <c r="E48" s="60"/>
      <c r="F48" s="123" t="s">
        <v>321</v>
      </c>
      <c r="G48" s="48"/>
    </row>
    <row r="49" spans="1:7">
      <c r="A49" s="244" t="s">
        <v>327</v>
      </c>
      <c r="B49" s="106">
        <v>1</v>
      </c>
      <c r="C49" s="106">
        <v>2</v>
      </c>
      <c r="D49" s="106"/>
      <c r="E49" s="106"/>
      <c r="F49" s="111" t="s">
        <v>322</v>
      </c>
      <c r="G49" s="95" t="s">
        <v>100</v>
      </c>
    </row>
    <row r="50" spans="1:7" ht="57">
      <c r="A50" s="262"/>
      <c r="B50" s="59" t="s">
        <v>44</v>
      </c>
      <c r="C50" s="59" t="s">
        <v>46</v>
      </c>
      <c r="D50" s="60"/>
      <c r="E50" s="60"/>
      <c r="F50" s="123" t="s">
        <v>321</v>
      </c>
      <c r="G50" s="48"/>
    </row>
    <row r="51" spans="1:7">
      <c r="A51" s="249" t="s">
        <v>241</v>
      </c>
      <c r="B51" s="106">
        <v>1</v>
      </c>
      <c r="C51" s="106">
        <v>2</v>
      </c>
      <c r="D51" s="106">
        <v>3</v>
      </c>
      <c r="E51" s="106"/>
      <c r="F51" s="111" t="s">
        <v>322</v>
      </c>
      <c r="G51" s="95" t="s">
        <v>100</v>
      </c>
    </row>
    <row r="52" spans="1:7" ht="57">
      <c r="A52" s="245"/>
      <c r="B52" s="59" t="s">
        <v>44</v>
      </c>
      <c r="C52" s="59" t="s">
        <v>77</v>
      </c>
      <c r="D52" s="60" t="s">
        <v>76</v>
      </c>
      <c r="E52" s="60"/>
      <c r="F52" s="122" t="s">
        <v>321</v>
      </c>
      <c r="G52" s="48"/>
    </row>
    <row r="53" spans="1:7" ht="15">
      <c r="A53" s="56" t="s">
        <v>108</v>
      </c>
      <c r="B53" s="157"/>
      <c r="C53" s="157"/>
      <c r="D53" s="157"/>
      <c r="E53" s="157"/>
      <c r="F53" s="157"/>
      <c r="G53" s="158"/>
    </row>
    <row r="54" spans="1:7">
      <c r="A54" s="233" t="s">
        <v>78</v>
      </c>
      <c r="B54" s="155">
        <v>1</v>
      </c>
      <c r="C54" s="155">
        <v>2</v>
      </c>
      <c r="D54" s="155">
        <v>3</v>
      </c>
      <c r="E54" s="155"/>
      <c r="F54" s="156" t="s">
        <v>322</v>
      </c>
      <c r="G54" s="100" t="s">
        <v>100</v>
      </c>
    </row>
    <row r="55" spans="1:7" ht="57">
      <c r="A55" s="212"/>
      <c r="B55" s="59" t="s">
        <v>79</v>
      </c>
      <c r="C55" s="59" t="s">
        <v>231</v>
      </c>
      <c r="D55" s="59" t="s">
        <v>245</v>
      </c>
      <c r="E55" s="59"/>
      <c r="F55" s="122" t="s">
        <v>321</v>
      </c>
      <c r="G55" s="48"/>
    </row>
    <row r="56" spans="1:7">
      <c r="A56" s="212" t="s">
        <v>346</v>
      </c>
      <c r="B56" s="106">
        <v>1</v>
      </c>
      <c r="C56" s="106">
        <v>2</v>
      </c>
      <c r="D56" s="106">
        <v>3</v>
      </c>
      <c r="E56" s="106">
        <v>4</v>
      </c>
      <c r="F56" s="111" t="s">
        <v>322</v>
      </c>
      <c r="G56" s="95" t="s">
        <v>100</v>
      </c>
    </row>
    <row r="57" spans="1:7" ht="71.25">
      <c r="A57" s="212"/>
      <c r="B57" s="60" t="s">
        <v>222</v>
      </c>
      <c r="C57" s="60" t="s">
        <v>304</v>
      </c>
      <c r="D57" s="59" t="s">
        <v>246</v>
      </c>
      <c r="E57" s="60" t="s">
        <v>63</v>
      </c>
      <c r="F57" s="122" t="s">
        <v>321</v>
      </c>
      <c r="G57" s="48"/>
    </row>
    <row r="58" spans="1:7">
      <c r="A58" s="249" t="s">
        <v>194</v>
      </c>
      <c r="B58" s="106">
        <v>1</v>
      </c>
      <c r="C58" s="106">
        <v>2</v>
      </c>
      <c r="D58" s="106">
        <v>3</v>
      </c>
      <c r="E58" s="106"/>
      <c r="F58" s="111" t="s">
        <v>322</v>
      </c>
      <c r="G58" s="95" t="s">
        <v>100</v>
      </c>
    </row>
    <row r="59" spans="1:7" ht="57">
      <c r="A59" s="245"/>
      <c r="B59" s="60" t="s">
        <v>46</v>
      </c>
      <c r="C59" s="60" t="s">
        <v>44</v>
      </c>
      <c r="D59" s="59" t="s">
        <v>195</v>
      </c>
      <c r="E59" s="60"/>
      <c r="F59" s="122" t="s">
        <v>321</v>
      </c>
      <c r="G59" s="48"/>
    </row>
    <row r="60" spans="1:7">
      <c r="A60" s="212" t="s">
        <v>196</v>
      </c>
      <c r="B60" s="106">
        <v>1</v>
      </c>
      <c r="C60" s="106">
        <v>2</v>
      </c>
      <c r="D60" s="106">
        <v>3</v>
      </c>
      <c r="E60" s="106"/>
      <c r="F60" s="111" t="s">
        <v>322</v>
      </c>
      <c r="G60" s="95" t="s">
        <v>100</v>
      </c>
    </row>
    <row r="61" spans="1:7" ht="85.5">
      <c r="A61" s="212"/>
      <c r="B61" s="59" t="s">
        <v>292</v>
      </c>
      <c r="C61" s="59" t="s">
        <v>293</v>
      </c>
      <c r="D61" s="59" t="s">
        <v>197</v>
      </c>
      <c r="E61" s="60"/>
      <c r="F61" s="122" t="s">
        <v>321</v>
      </c>
      <c r="G61" s="48"/>
    </row>
    <row r="62" spans="1:7">
      <c r="A62" s="212" t="s">
        <v>198</v>
      </c>
      <c r="B62" s="106">
        <v>1</v>
      </c>
      <c r="C62" s="106">
        <v>2</v>
      </c>
      <c r="D62" s="106">
        <v>3</v>
      </c>
      <c r="E62" s="106"/>
      <c r="F62" s="111" t="s">
        <v>322</v>
      </c>
      <c r="G62" s="95" t="s">
        <v>100</v>
      </c>
    </row>
    <row r="63" spans="1:7" ht="85.5">
      <c r="A63" s="212"/>
      <c r="B63" s="59" t="s">
        <v>294</v>
      </c>
      <c r="C63" s="59" t="s">
        <v>293</v>
      </c>
      <c r="D63" s="59" t="s">
        <v>197</v>
      </c>
      <c r="E63" s="60"/>
      <c r="F63" s="122" t="s">
        <v>321</v>
      </c>
      <c r="G63" s="48"/>
    </row>
    <row r="64" spans="1:7">
      <c r="A64" s="212" t="s">
        <v>295</v>
      </c>
      <c r="B64" s="106">
        <v>1</v>
      </c>
      <c r="C64" s="106">
        <v>2</v>
      </c>
      <c r="D64" s="106">
        <v>3</v>
      </c>
      <c r="E64" s="106"/>
      <c r="F64" s="111" t="s">
        <v>322</v>
      </c>
      <c r="G64" s="95" t="s">
        <v>100</v>
      </c>
    </row>
    <row r="65" spans="1:7" ht="85.5">
      <c r="A65" s="212"/>
      <c r="B65" s="59" t="s">
        <v>80</v>
      </c>
      <c r="C65" s="59" t="s">
        <v>199</v>
      </c>
      <c r="D65" s="59" t="s">
        <v>71</v>
      </c>
      <c r="E65" s="60"/>
      <c r="F65" s="122" t="s">
        <v>321</v>
      </c>
      <c r="G65" s="48"/>
    </row>
    <row r="66" spans="1:7" ht="15">
      <c r="A66" s="165" t="s">
        <v>14</v>
      </c>
      <c r="B66" s="166"/>
      <c r="C66" s="167"/>
      <c r="D66" s="168"/>
      <c r="E66" s="168"/>
      <c r="F66" s="168"/>
      <c r="G66" s="169"/>
    </row>
    <row r="67" spans="1:7" ht="15">
      <c r="A67" s="56" t="s">
        <v>162</v>
      </c>
      <c r="B67" s="157"/>
      <c r="C67" s="157"/>
      <c r="D67" s="157"/>
      <c r="E67" s="157"/>
      <c r="F67" s="157"/>
      <c r="G67" s="158"/>
    </row>
    <row r="68" spans="1:7">
      <c r="A68" s="249" t="s">
        <v>242</v>
      </c>
      <c r="B68" s="106">
        <v>1</v>
      </c>
      <c r="C68" s="106">
        <v>2</v>
      </c>
      <c r="D68" s="106">
        <v>3</v>
      </c>
      <c r="E68" s="106"/>
      <c r="F68" s="111" t="s">
        <v>322</v>
      </c>
      <c r="G68" s="95" t="s">
        <v>100</v>
      </c>
    </row>
    <row r="69" spans="1:7" ht="57" customHeight="1">
      <c r="A69" s="245"/>
      <c r="B69" s="59" t="s">
        <v>46</v>
      </c>
      <c r="C69" s="59" t="s">
        <v>45</v>
      </c>
      <c r="D69" s="59" t="s">
        <v>44</v>
      </c>
      <c r="E69" s="60"/>
      <c r="F69" s="122" t="s">
        <v>321</v>
      </c>
      <c r="G69" s="48"/>
    </row>
    <row r="70" spans="1:7">
      <c r="A70" s="249" t="s">
        <v>200</v>
      </c>
      <c r="B70" s="106">
        <v>1</v>
      </c>
      <c r="C70" s="106">
        <v>2</v>
      </c>
      <c r="D70" s="106">
        <v>3</v>
      </c>
      <c r="E70" s="106"/>
      <c r="F70" s="111" t="s">
        <v>322</v>
      </c>
      <c r="G70" s="95" t="s">
        <v>100</v>
      </c>
    </row>
    <row r="71" spans="1:7" ht="57" customHeight="1">
      <c r="A71" s="245"/>
      <c r="B71" s="59" t="s">
        <v>46</v>
      </c>
      <c r="C71" s="59" t="s">
        <v>45</v>
      </c>
      <c r="D71" s="59" t="s">
        <v>44</v>
      </c>
      <c r="E71" s="60"/>
      <c r="F71" s="122" t="s">
        <v>321</v>
      </c>
      <c r="G71" s="48"/>
    </row>
    <row r="72" spans="1:7">
      <c r="A72" s="249" t="s">
        <v>296</v>
      </c>
      <c r="B72" s="106">
        <v>1</v>
      </c>
      <c r="C72" s="106">
        <v>2</v>
      </c>
      <c r="D72" s="106">
        <v>3</v>
      </c>
      <c r="E72" s="106"/>
      <c r="F72" s="111" t="s">
        <v>322</v>
      </c>
      <c r="G72" s="95" t="s">
        <v>100</v>
      </c>
    </row>
    <row r="73" spans="1:7" ht="62.25" customHeight="1">
      <c r="A73" s="245"/>
      <c r="B73" s="59" t="s">
        <v>44</v>
      </c>
      <c r="C73" s="59" t="s">
        <v>45</v>
      </c>
      <c r="D73" s="59" t="s">
        <v>46</v>
      </c>
      <c r="E73" s="60"/>
      <c r="F73" s="122" t="s">
        <v>321</v>
      </c>
      <c r="G73" s="48"/>
    </row>
    <row r="74" spans="1:7">
      <c r="A74" s="249" t="s">
        <v>297</v>
      </c>
      <c r="B74" s="106">
        <v>1</v>
      </c>
      <c r="C74" s="106">
        <v>2</v>
      </c>
      <c r="D74" s="106">
        <v>3</v>
      </c>
      <c r="E74" s="106"/>
      <c r="F74" s="111" t="s">
        <v>322</v>
      </c>
      <c r="G74" s="95" t="s">
        <v>100</v>
      </c>
    </row>
    <row r="75" spans="1:7" ht="56.25" customHeight="1">
      <c r="A75" s="264"/>
      <c r="B75" s="64" t="s">
        <v>46</v>
      </c>
      <c r="C75" s="64" t="s">
        <v>45</v>
      </c>
      <c r="D75" s="64" t="s">
        <v>44</v>
      </c>
      <c r="E75" s="63"/>
      <c r="F75" s="159" t="s">
        <v>321</v>
      </c>
      <c r="G75" s="55"/>
    </row>
    <row r="76" spans="1:7" ht="15">
      <c r="A76" s="109" t="s">
        <v>165</v>
      </c>
      <c r="B76" s="157"/>
      <c r="C76" s="157"/>
      <c r="D76" s="157"/>
      <c r="E76" s="157"/>
      <c r="F76" s="157"/>
      <c r="G76" s="158"/>
    </row>
    <row r="77" spans="1:7">
      <c r="A77" s="258" t="s">
        <v>298</v>
      </c>
      <c r="B77" s="155">
        <v>1</v>
      </c>
      <c r="C77" s="155">
        <v>2</v>
      </c>
      <c r="D77" s="155">
        <v>3</v>
      </c>
      <c r="E77" s="155"/>
      <c r="F77" s="156" t="s">
        <v>322</v>
      </c>
      <c r="G77" s="100" t="s">
        <v>100</v>
      </c>
    </row>
    <row r="78" spans="1:7" ht="56.25" customHeight="1">
      <c r="A78" s="233"/>
      <c r="B78" s="60" t="s">
        <v>46</v>
      </c>
      <c r="C78" s="59" t="s">
        <v>45</v>
      </c>
      <c r="D78" s="59" t="s">
        <v>44</v>
      </c>
      <c r="E78" s="60"/>
      <c r="F78" s="122" t="s">
        <v>321</v>
      </c>
      <c r="G78" s="48"/>
    </row>
    <row r="79" spans="1:7">
      <c r="A79" s="249" t="s">
        <v>299</v>
      </c>
      <c r="B79" s="106">
        <v>1</v>
      </c>
      <c r="C79" s="106">
        <v>2</v>
      </c>
      <c r="D79" s="106">
        <v>3</v>
      </c>
      <c r="E79" s="106"/>
      <c r="F79" s="111" t="s">
        <v>322</v>
      </c>
      <c r="G79" s="95" t="s">
        <v>100</v>
      </c>
    </row>
    <row r="80" spans="1:7" ht="56.25" customHeight="1">
      <c r="A80" s="245"/>
      <c r="B80" s="60" t="s">
        <v>46</v>
      </c>
      <c r="C80" s="59" t="s">
        <v>45</v>
      </c>
      <c r="D80" s="59" t="s">
        <v>44</v>
      </c>
      <c r="E80" s="60"/>
      <c r="F80" s="122" t="s">
        <v>321</v>
      </c>
      <c r="G80" s="48"/>
    </row>
    <row r="81" spans="1:7">
      <c r="A81" s="249" t="s">
        <v>201</v>
      </c>
      <c r="B81" s="106">
        <v>1</v>
      </c>
      <c r="C81" s="106">
        <v>2</v>
      </c>
      <c r="D81" s="106">
        <v>3</v>
      </c>
      <c r="E81" s="106"/>
      <c r="F81" s="111" t="s">
        <v>322</v>
      </c>
      <c r="G81" s="95" t="s">
        <v>100</v>
      </c>
    </row>
    <row r="82" spans="1:7" ht="71.25">
      <c r="A82" s="245"/>
      <c r="B82" s="59" t="s">
        <v>243</v>
      </c>
      <c r="C82" s="60" t="s">
        <v>244</v>
      </c>
      <c r="D82" s="59" t="s">
        <v>202</v>
      </c>
      <c r="E82" s="48"/>
      <c r="F82" s="122" t="s">
        <v>321</v>
      </c>
      <c r="G82" s="48"/>
    </row>
    <row r="83" spans="1:7">
      <c r="A83" s="249" t="s">
        <v>203</v>
      </c>
      <c r="B83" s="106">
        <v>1</v>
      </c>
      <c r="C83" s="106">
        <v>2</v>
      </c>
      <c r="D83" s="106">
        <v>3</v>
      </c>
      <c r="E83" s="106"/>
      <c r="F83" s="111" t="s">
        <v>322</v>
      </c>
      <c r="G83" s="95" t="s">
        <v>100</v>
      </c>
    </row>
    <row r="84" spans="1:7" ht="42" customHeight="1">
      <c r="A84" s="245"/>
      <c r="B84" s="60" t="s">
        <v>46</v>
      </c>
      <c r="C84" s="59" t="s">
        <v>45</v>
      </c>
      <c r="D84" s="59" t="s">
        <v>44</v>
      </c>
      <c r="E84" s="60"/>
      <c r="F84" s="122" t="s">
        <v>321</v>
      </c>
      <c r="G84" s="48"/>
    </row>
    <row r="85" spans="1:7" ht="15">
      <c r="A85" s="259" t="s">
        <v>81</v>
      </c>
      <c r="B85" s="260"/>
      <c r="C85" s="260"/>
      <c r="D85" s="260"/>
      <c r="E85" s="261"/>
      <c r="F85" s="110"/>
      <c r="G85" s="57"/>
    </row>
    <row r="86" spans="1:7" ht="15">
      <c r="A86" s="165" t="s">
        <v>15</v>
      </c>
      <c r="B86" s="67"/>
      <c r="C86" s="68"/>
      <c r="D86" s="69"/>
      <c r="E86" s="69"/>
      <c r="F86" s="69"/>
      <c r="G86" s="116"/>
    </row>
    <row r="87" spans="1:7" ht="15">
      <c r="A87" s="56" t="s">
        <v>82</v>
      </c>
      <c r="B87" s="160"/>
      <c r="C87" s="160"/>
      <c r="D87" s="160"/>
      <c r="E87" s="160"/>
      <c r="F87" s="160"/>
      <c r="G87" s="158"/>
    </row>
    <row r="88" spans="1:7">
      <c r="A88" s="233" t="s">
        <v>300</v>
      </c>
      <c r="B88" s="155">
        <v>1</v>
      </c>
      <c r="C88" s="155">
        <v>2</v>
      </c>
      <c r="D88" s="155">
        <v>3</v>
      </c>
      <c r="E88" s="155"/>
      <c r="F88" s="156" t="s">
        <v>322</v>
      </c>
      <c r="G88" s="100" t="s">
        <v>100</v>
      </c>
    </row>
    <row r="89" spans="1:7" ht="71.25">
      <c r="A89" s="212"/>
      <c r="B89" s="61" t="s">
        <v>83</v>
      </c>
      <c r="C89" s="59" t="s">
        <v>303</v>
      </c>
      <c r="D89" s="59" t="s">
        <v>230</v>
      </c>
      <c r="E89" s="60"/>
      <c r="F89" s="122" t="s">
        <v>321</v>
      </c>
      <c r="G89" s="48"/>
    </row>
    <row r="90" spans="1:7">
      <c r="A90" s="212" t="s">
        <v>347</v>
      </c>
      <c r="B90" s="106">
        <v>1</v>
      </c>
      <c r="C90" s="106">
        <v>2</v>
      </c>
      <c r="D90" s="106">
        <v>3</v>
      </c>
      <c r="E90" s="106">
        <v>4</v>
      </c>
      <c r="F90" s="111" t="s">
        <v>322</v>
      </c>
      <c r="G90" s="95" t="s">
        <v>100</v>
      </c>
    </row>
    <row r="91" spans="1:7" ht="71.25">
      <c r="A91" s="212"/>
      <c r="B91" s="61" t="s">
        <v>83</v>
      </c>
      <c r="C91" s="59" t="s">
        <v>303</v>
      </c>
      <c r="D91" s="59" t="s">
        <v>230</v>
      </c>
      <c r="E91" s="60" t="s">
        <v>204</v>
      </c>
      <c r="F91" s="122" t="s">
        <v>321</v>
      </c>
      <c r="G91" s="48"/>
    </row>
    <row r="92" spans="1:7">
      <c r="A92" s="212" t="s">
        <v>84</v>
      </c>
      <c r="B92" s="106">
        <v>1</v>
      </c>
      <c r="C92" s="106">
        <v>2</v>
      </c>
      <c r="D92" s="106">
        <v>3</v>
      </c>
      <c r="E92" s="106"/>
      <c r="F92" s="111" t="s">
        <v>322</v>
      </c>
      <c r="G92" s="95" t="s">
        <v>100</v>
      </c>
    </row>
    <row r="93" spans="1:7" ht="71.25">
      <c r="A93" s="212"/>
      <c r="B93" s="61" t="s">
        <v>83</v>
      </c>
      <c r="C93" s="59" t="s">
        <v>303</v>
      </c>
      <c r="D93" s="59" t="s">
        <v>230</v>
      </c>
      <c r="E93" s="60"/>
      <c r="F93" s="122" t="s">
        <v>321</v>
      </c>
      <c r="G93" s="48"/>
    </row>
    <row r="94" spans="1:7">
      <c r="A94" s="212" t="s">
        <v>85</v>
      </c>
      <c r="B94" s="106">
        <v>1</v>
      </c>
      <c r="C94" s="106">
        <v>2</v>
      </c>
      <c r="D94" s="106">
        <v>3</v>
      </c>
      <c r="E94" s="106"/>
      <c r="F94" s="111" t="s">
        <v>322</v>
      </c>
      <c r="G94" s="95" t="s">
        <v>100</v>
      </c>
    </row>
    <row r="95" spans="1:7" ht="71.25">
      <c r="A95" s="212"/>
      <c r="B95" s="60" t="s">
        <v>46</v>
      </c>
      <c r="C95" s="59" t="s">
        <v>348</v>
      </c>
      <c r="D95" s="59" t="s">
        <v>307</v>
      </c>
      <c r="E95" s="60"/>
      <c r="F95" s="122" t="s">
        <v>321</v>
      </c>
      <c r="G95" s="48"/>
    </row>
    <row r="96" spans="1:7">
      <c r="A96" s="212" t="s">
        <v>86</v>
      </c>
      <c r="B96" s="106">
        <v>1</v>
      </c>
      <c r="C96" s="106">
        <v>2</v>
      </c>
      <c r="D96" s="106">
        <v>3</v>
      </c>
      <c r="E96" s="106"/>
      <c r="F96" s="111" t="s">
        <v>322</v>
      </c>
      <c r="G96" s="95" t="s">
        <v>100</v>
      </c>
    </row>
    <row r="97" spans="1:7" ht="71.25">
      <c r="A97" s="212"/>
      <c r="B97" s="60" t="s">
        <v>89</v>
      </c>
      <c r="C97" s="59" t="s">
        <v>349</v>
      </c>
      <c r="D97" s="60" t="s">
        <v>305</v>
      </c>
      <c r="E97" s="60"/>
      <c r="F97" s="122" t="s">
        <v>321</v>
      </c>
      <c r="G97" s="48"/>
    </row>
    <row r="98" spans="1:7">
      <c r="A98" s="212" t="s">
        <v>87</v>
      </c>
      <c r="B98" s="106">
        <v>1</v>
      </c>
      <c r="C98" s="106">
        <v>2</v>
      </c>
      <c r="D98" s="106">
        <v>3</v>
      </c>
      <c r="E98" s="106"/>
      <c r="F98" s="111" t="s">
        <v>322</v>
      </c>
      <c r="G98" s="95" t="s">
        <v>100</v>
      </c>
    </row>
    <row r="99" spans="1:7" ht="71.25">
      <c r="A99" s="212"/>
      <c r="B99" s="61" t="s">
        <v>89</v>
      </c>
      <c r="C99" s="59" t="s">
        <v>349</v>
      </c>
      <c r="D99" s="60" t="s">
        <v>305</v>
      </c>
      <c r="E99" s="60"/>
      <c r="F99" s="122" t="s">
        <v>321</v>
      </c>
      <c r="G99" s="48"/>
    </row>
    <row r="100" spans="1:7">
      <c r="A100" s="212" t="s">
        <v>88</v>
      </c>
      <c r="B100" s="106">
        <v>1</v>
      </c>
      <c r="C100" s="106">
        <v>2</v>
      </c>
      <c r="D100" s="106">
        <v>3</v>
      </c>
      <c r="E100" s="106"/>
      <c r="F100" s="111" t="s">
        <v>322</v>
      </c>
      <c r="G100" s="95" t="s">
        <v>100</v>
      </c>
    </row>
    <row r="101" spans="1:7" ht="71.25">
      <c r="A101" s="212"/>
      <c r="B101" s="61" t="s">
        <v>89</v>
      </c>
      <c r="C101" s="59" t="s">
        <v>349</v>
      </c>
      <c r="D101" s="60" t="s">
        <v>305</v>
      </c>
      <c r="E101" s="60"/>
      <c r="F101" s="122" t="s">
        <v>321</v>
      </c>
      <c r="G101" s="48"/>
    </row>
    <row r="102" spans="1:7">
      <c r="A102" s="212" t="s">
        <v>205</v>
      </c>
      <c r="B102" s="106">
        <v>1</v>
      </c>
      <c r="C102" s="106">
        <v>2</v>
      </c>
      <c r="D102" s="106">
        <v>3</v>
      </c>
      <c r="E102" s="106"/>
      <c r="F102" s="111" t="s">
        <v>322</v>
      </c>
      <c r="G102" s="95" t="s">
        <v>100</v>
      </c>
    </row>
    <row r="103" spans="1:7" ht="71.25">
      <c r="A103" s="249"/>
      <c r="B103" s="61" t="s">
        <v>89</v>
      </c>
      <c r="C103" s="64" t="s">
        <v>349</v>
      </c>
      <c r="D103" s="63" t="s">
        <v>306</v>
      </c>
      <c r="E103" s="63"/>
      <c r="F103" s="159" t="s">
        <v>321</v>
      </c>
      <c r="G103" s="55"/>
    </row>
    <row r="104" spans="1:7" ht="15">
      <c r="A104" s="56" t="s">
        <v>90</v>
      </c>
      <c r="B104" s="161"/>
      <c r="C104" s="161"/>
      <c r="D104" s="161"/>
      <c r="E104" s="161"/>
      <c r="F104" s="161"/>
      <c r="G104" s="158"/>
    </row>
    <row r="105" spans="1:7" ht="15">
      <c r="A105" s="254" t="s">
        <v>91</v>
      </c>
      <c r="B105" s="255"/>
      <c r="C105" s="255"/>
      <c r="D105" s="255"/>
      <c r="E105" s="255"/>
      <c r="F105" s="255"/>
      <c r="G105" s="256"/>
    </row>
    <row r="106" spans="1:7">
      <c r="A106" s="212" t="s">
        <v>206</v>
      </c>
      <c r="B106" s="106">
        <v>1</v>
      </c>
      <c r="C106" s="106">
        <v>2</v>
      </c>
      <c r="D106" s="106"/>
      <c r="E106" s="106"/>
      <c r="F106" s="111" t="s">
        <v>322</v>
      </c>
      <c r="G106" s="95" t="s">
        <v>100</v>
      </c>
    </row>
    <row r="107" spans="1:7" ht="71.25">
      <c r="A107" s="212"/>
      <c r="B107" s="59" t="s">
        <v>350</v>
      </c>
      <c r="C107" s="60" t="s">
        <v>207</v>
      </c>
      <c r="D107" s="60"/>
      <c r="E107" s="60"/>
      <c r="F107" s="123" t="s">
        <v>321</v>
      </c>
      <c r="G107" s="48"/>
    </row>
    <row r="108" spans="1:7">
      <c r="A108" s="212" t="s">
        <v>208</v>
      </c>
      <c r="B108" s="106">
        <v>1</v>
      </c>
      <c r="C108" s="106">
        <v>2</v>
      </c>
      <c r="D108" s="106"/>
      <c r="E108" s="106"/>
      <c r="F108" s="111" t="s">
        <v>322</v>
      </c>
      <c r="G108" s="95" t="s">
        <v>100</v>
      </c>
    </row>
    <row r="109" spans="1:7" ht="57">
      <c r="A109" s="212"/>
      <c r="B109" s="60" t="s">
        <v>44</v>
      </c>
      <c r="C109" s="59" t="s">
        <v>46</v>
      </c>
      <c r="D109" s="60"/>
      <c r="E109" s="60"/>
      <c r="F109" s="123" t="s">
        <v>321</v>
      </c>
      <c r="G109" s="48"/>
    </row>
    <row r="110" spans="1:7">
      <c r="A110" s="212" t="s">
        <v>209</v>
      </c>
      <c r="B110" s="106">
        <v>1</v>
      </c>
      <c r="C110" s="106">
        <v>2</v>
      </c>
      <c r="D110" s="106"/>
      <c r="E110" s="106"/>
      <c r="F110" s="111" t="s">
        <v>322</v>
      </c>
      <c r="G110" s="95" t="s">
        <v>100</v>
      </c>
    </row>
    <row r="111" spans="1:7" ht="57">
      <c r="A111" s="212"/>
      <c r="B111" s="59" t="s">
        <v>44</v>
      </c>
      <c r="C111" s="60" t="s">
        <v>46</v>
      </c>
      <c r="D111" s="60"/>
      <c r="E111" s="60"/>
      <c r="F111" s="123" t="s">
        <v>321</v>
      </c>
      <c r="G111" s="48"/>
    </row>
    <row r="112" spans="1:7">
      <c r="A112" s="212" t="s">
        <v>210</v>
      </c>
      <c r="B112" s="106">
        <v>1</v>
      </c>
      <c r="C112" s="106">
        <v>2</v>
      </c>
      <c r="D112" s="106"/>
      <c r="E112" s="106"/>
      <c r="F112" s="111" t="s">
        <v>322</v>
      </c>
      <c r="G112" s="95" t="s">
        <v>100</v>
      </c>
    </row>
    <row r="113" spans="1:7" ht="57">
      <c r="A113" s="212"/>
      <c r="B113" s="61" t="s">
        <v>44</v>
      </c>
      <c r="C113" s="60" t="s">
        <v>211</v>
      </c>
      <c r="D113" s="60"/>
      <c r="E113" s="60"/>
      <c r="F113" s="123" t="s">
        <v>321</v>
      </c>
      <c r="G113" s="48"/>
    </row>
    <row r="114" spans="1:7">
      <c r="A114" s="212" t="s">
        <v>212</v>
      </c>
      <c r="B114" s="106">
        <v>1</v>
      </c>
      <c r="C114" s="106">
        <v>2</v>
      </c>
      <c r="D114" s="106">
        <v>3</v>
      </c>
      <c r="E114" s="106"/>
      <c r="F114" s="111" t="s">
        <v>322</v>
      </c>
      <c r="G114" s="95" t="s">
        <v>100</v>
      </c>
    </row>
    <row r="115" spans="1:7" ht="57">
      <c r="A115" s="212"/>
      <c r="B115" s="61" t="s">
        <v>46</v>
      </c>
      <c r="C115" s="60" t="s">
        <v>351</v>
      </c>
      <c r="D115" s="60" t="s">
        <v>307</v>
      </c>
      <c r="E115" s="60"/>
      <c r="F115" s="122" t="s">
        <v>321</v>
      </c>
      <c r="G115" s="48"/>
    </row>
    <row r="116" spans="1:7">
      <c r="A116" s="212" t="s">
        <v>213</v>
      </c>
      <c r="B116" s="106">
        <v>1</v>
      </c>
      <c r="C116" s="106">
        <v>2</v>
      </c>
      <c r="D116" s="106">
        <v>3</v>
      </c>
      <c r="E116" s="106"/>
      <c r="F116" s="111" t="s">
        <v>322</v>
      </c>
      <c r="G116" s="95" t="s">
        <v>100</v>
      </c>
    </row>
    <row r="117" spans="1:7" ht="57">
      <c r="A117" s="212"/>
      <c r="B117" s="61" t="s">
        <v>46</v>
      </c>
      <c r="C117" s="60" t="s">
        <v>304</v>
      </c>
      <c r="D117" s="60" t="s">
        <v>307</v>
      </c>
      <c r="E117" s="60"/>
      <c r="F117" s="122" t="s">
        <v>321</v>
      </c>
      <c r="G117" s="48"/>
    </row>
    <row r="118" spans="1:7">
      <c r="A118" s="212" t="s">
        <v>378</v>
      </c>
      <c r="B118" s="106">
        <v>1</v>
      </c>
      <c r="C118" s="106">
        <v>2</v>
      </c>
      <c r="D118" s="106">
        <v>3</v>
      </c>
      <c r="E118" s="106"/>
      <c r="F118" s="111" t="s">
        <v>322</v>
      </c>
      <c r="G118" s="95" t="s">
        <v>100</v>
      </c>
    </row>
    <row r="119" spans="1:7" ht="57">
      <c r="A119" s="249"/>
      <c r="B119" s="63" t="s">
        <v>247</v>
      </c>
      <c r="C119" s="63" t="s">
        <v>214</v>
      </c>
      <c r="D119" s="63" t="s">
        <v>215</v>
      </c>
      <c r="E119" s="63"/>
      <c r="F119" s="159" t="s">
        <v>321</v>
      </c>
      <c r="G119" s="55"/>
    </row>
    <row r="120" spans="1:7" ht="15">
      <c r="A120" s="109" t="s">
        <v>232</v>
      </c>
      <c r="B120" s="157"/>
      <c r="C120" s="157"/>
      <c r="D120" s="157"/>
      <c r="E120" s="157"/>
      <c r="F120" s="157"/>
      <c r="G120" s="158"/>
    </row>
    <row r="121" spans="1:7">
      <c r="A121" s="233" t="s">
        <v>316</v>
      </c>
      <c r="B121" s="155">
        <v>1</v>
      </c>
      <c r="C121" s="155">
        <v>2</v>
      </c>
      <c r="D121" s="155">
        <v>3</v>
      </c>
      <c r="E121" s="155"/>
      <c r="F121" s="156" t="s">
        <v>322</v>
      </c>
      <c r="G121" s="100" t="s">
        <v>100</v>
      </c>
    </row>
    <row r="122" spans="1:7" ht="57">
      <c r="A122" s="212"/>
      <c r="B122" s="60" t="s">
        <v>46</v>
      </c>
      <c r="C122" s="60" t="s">
        <v>233</v>
      </c>
      <c r="D122" s="60" t="s">
        <v>234</v>
      </c>
      <c r="E122" s="60"/>
      <c r="F122" s="122" t="s">
        <v>321</v>
      </c>
      <c r="G122" s="48"/>
    </row>
    <row r="123" spans="1:7">
      <c r="A123" s="249" t="s">
        <v>216</v>
      </c>
      <c r="B123" s="106">
        <v>1</v>
      </c>
      <c r="C123" s="106">
        <v>2</v>
      </c>
      <c r="D123" s="106">
        <v>3</v>
      </c>
      <c r="E123" s="106"/>
      <c r="F123" s="111" t="s">
        <v>322</v>
      </c>
      <c r="G123" s="95" t="s">
        <v>100</v>
      </c>
    </row>
    <row r="124" spans="1:7" ht="57">
      <c r="A124" s="245"/>
      <c r="B124" s="60" t="s">
        <v>46</v>
      </c>
      <c r="C124" s="60" t="s">
        <v>233</v>
      </c>
      <c r="D124" s="60" t="s">
        <v>234</v>
      </c>
      <c r="E124" s="60"/>
      <c r="F124" s="122" t="s">
        <v>321</v>
      </c>
      <c r="G124" s="48"/>
    </row>
    <row r="125" spans="1:7">
      <c r="A125" s="249" t="s">
        <v>301</v>
      </c>
      <c r="B125" s="106">
        <v>1</v>
      </c>
      <c r="C125" s="106">
        <v>2</v>
      </c>
      <c r="D125" s="106">
        <v>3</v>
      </c>
      <c r="E125" s="106"/>
      <c r="F125" s="111" t="s">
        <v>322</v>
      </c>
      <c r="G125" s="95" t="s">
        <v>100</v>
      </c>
    </row>
    <row r="126" spans="1:7" ht="57">
      <c r="A126" s="245"/>
      <c r="B126" s="60" t="s">
        <v>46</v>
      </c>
      <c r="C126" s="60" t="s">
        <v>304</v>
      </c>
      <c r="D126" s="60" t="s">
        <v>302</v>
      </c>
      <c r="E126" s="60"/>
      <c r="F126" s="122" t="s">
        <v>321</v>
      </c>
      <c r="G126" s="48"/>
    </row>
    <row r="127" spans="1:7">
      <c r="A127" s="249" t="s">
        <v>352</v>
      </c>
      <c r="B127" s="106">
        <v>1</v>
      </c>
      <c r="C127" s="106">
        <v>2</v>
      </c>
      <c r="D127" s="106">
        <v>3</v>
      </c>
      <c r="E127" s="106"/>
      <c r="F127" s="111" t="s">
        <v>322</v>
      </c>
      <c r="G127" s="95" t="s">
        <v>100</v>
      </c>
    </row>
    <row r="128" spans="1:7" ht="57">
      <c r="A128" s="245"/>
      <c r="B128" s="60" t="s">
        <v>46</v>
      </c>
      <c r="C128" s="60" t="s">
        <v>304</v>
      </c>
      <c r="D128" s="60" t="s">
        <v>302</v>
      </c>
      <c r="E128" s="60"/>
      <c r="F128" s="122" t="s">
        <v>321</v>
      </c>
      <c r="G128" s="48"/>
    </row>
    <row r="129" spans="1:7">
      <c r="A129" s="212" t="s">
        <v>308</v>
      </c>
      <c r="B129" s="106">
        <v>1</v>
      </c>
      <c r="C129" s="106">
        <v>2</v>
      </c>
      <c r="D129" s="106"/>
      <c r="E129" s="106"/>
      <c r="F129" s="111" t="s">
        <v>322</v>
      </c>
      <c r="G129" s="95" t="s">
        <v>100</v>
      </c>
    </row>
    <row r="130" spans="1:7" ht="57">
      <c r="A130" s="212"/>
      <c r="B130" s="60" t="s">
        <v>46</v>
      </c>
      <c r="C130" s="60" t="s">
        <v>235</v>
      </c>
      <c r="D130" s="60"/>
      <c r="E130" s="60"/>
      <c r="F130" s="123" t="s">
        <v>321</v>
      </c>
      <c r="G130" s="48"/>
    </row>
    <row r="131" spans="1:7">
      <c r="A131" s="212" t="s">
        <v>309</v>
      </c>
      <c r="B131" s="106">
        <v>1</v>
      </c>
      <c r="C131" s="106">
        <v>2</v>
      </c>
      <c r="D131" s="106"/>
      <c r="E131" s="106"/>
      <c r="F131" s="111" t="s">
        <v>322</v>
      </c>
      <c r="G131" s="95" t="s">
        <v>100</v>
      </c>
    </row>
    <row r="132" spans="1:7" ht="71.25">
      <c r="A132" s="212"/>
      <c r="B132" s="60" t="s">
        <v>46</v>
      </c>
      <c r="C132" s="60" t="s">
        <v>236</v>
      </c>
      <c r="D132" s="60"/>
      <c r="E132" s="60"/>
      <c r="F132" s="123" t="s">
        <v>321</v>
      </c>
      <c r="G132" s="48"/>
    </row>
    <row r="133" spans="1:7">
      <c r="A133" s="249" t="s">
        <v>310</v>
      </c>
      <c r="B133" s="106">
        <v>1</v>
      </c>
      <c r="C133" s="106">
        <v>2</v>
      </c>
      <c r="D133" s="106"/>
      <c r="E133" s="106"/>
      <c r="F133" s="111" t="s">
        <v>322</v>
      </c>
      <c r="G133" s="95" t="s">
        <v>100</v>
      </c>
    </row>
    <row r="134" spans="1:7" ht="57">
      <c r="A134" s="245"/>
      <c r="B134" s="60" t="s">
        <v>46</v>
      </c>
      <c r="C134" s="60" t="s">
        <v>237</v>
      </c>
      <c r="D134" s="60"/>
      <c r="E134" s="60"/>
      <c r="F134" s="123" t="s">
        <v>321</v>
      </c>
      <c r="G134" s="48"/>
    </row>
    <row r="135" spans="1:7">
      <c r="A135" s="212" t="s">
        <v>311</v>
      </c>
      <c r="B135" s="106">
        <v>1</v>
      </c>
      <c r="C135" s="106">
        <v>2</v>
      </c>
      <c r="D135" s="106"/>
      <c r="E135" s="106"/>
      <c r="F135" s="111" t="s">
        <v>322</v>
      </c>
      <c r="G135" s="95" t="s">
        <v>100</v>
      </c>
    </row>
    <row r="136" spans="1:7" ht="61.5" customHeight="1">
      <c r="A136" s="249"/>
      <c r="B136" s="63" t="s">
        <v>46</v>
      </c>
      <c r="C136" s="63" t="s">
        <v>236</v>
      </c>
      <c r="D136" s="63"/>
      <c r="E136" s="63"/>
      <c r="F136" s="154" t="s">
        <v>321</v>
      </c>
      <c r="G136" s="55"/>
    </row>
    <row r="137" spans="1:7" ht="15">
      <c r="A137" s="56" t="s">
        <v>92</v>
      </c>
      <c r="B137" s="157"/>
      <c r="C137" s="157"/>
      <c r="D137" s="157"/>
      <c r="E137" s="157"/>
      <c r="F137" s="157"/>
      <c r="G137" s="158"/>
    </row>
    <row r="138" spans="1:7">
      <c r="A138" s="233" t="s">
        <v>218</v>
      </c>
      <c r="B138" s="155">
        <v>1</v>
      </c>
      <c r="C138" s="155">
        <v>2</v>
      </c>
      <c r="D138" s="155">
        <v>3</v>
      </c>
      <c r="E138" s="155"/>
      <c r="F138" s="156" t="s">
        <v>322</v>
      </c>
      <c r="G138" s="100" t="s">
        <v>100</v>
      </c>
    </row>
    <row r="139" spans="1:7" ht="75" customHeight="1">
      <c r="A139" s="212"/>
      <c r="B139" s="59" t="s">
        <v>94</v>
      </c>
      <c r="C139" s="59" t="s">
        <v>379</v>
      </c>
      <c r="D139" s="59" t="s">
        <v>93</v>
      </c>
      <c r="E139" s="60"/>
      <c r="F139" s="122" t="s">
        <v>321</v>
      </c>
      <c r="G139" s="48"/>
    </row>
    <row r="140" spans="1:7">
      <c r="A140" s="212" t="s">
        <v>217</v>
      </c>
      <c r="B140" s="106">
        <v>1</v>
      </c>
      <c r="C140" s="106">
        <v>2</v>
      </c>
      <c r="D140" s="106">
        <v>3</v>
      </c>
      <c r="E140" s="106"/>
      <c r="F140" s="111" t="s">
        <v>322</v>
      </c>
      <c r="G140" s="95" t="s">
        <v>100</v>
      </c>
    </row>
    <row r="141" spans="1:7" ht="75" customHeight="1">
      <c r="A141" s="212"/>
      <c r="B141" s="59" t="s">
        <v>219</v>
      </c>
      <c r="C141" s="59" t="s">
        <v>380</v>
      </c>
      <c r="D141" s="59" t="s">
        <v>381</v>
      </c>
      <c r="E141" s="60"/>
      <c r="F141" s="122" t="s">
        <v>321</v>
      </c>
      <c r="G141" s="48"/>
    </row>
    <row r="142" spans="1:7">
      <c r="A142" s="212" t="s">
        <v>354</v>
      </c>
      <c r="B142" s="106">
        <v>1</v>
      </c>
      <c r="C142" s="106">
        <v>2</v>
      </c>
      <c r="D142" s="106">
        <v>3</v>
      </c>
      <c r="E142" s="106"/>
      <c r="F142" s="111" t="s">
        <v>322</v>
      </c>
      <c r="G142" s="95" t="s">
        <v>100</v>
      </c>
    </row>
    <row r="143" spans="1:7" ht="71.25">
      <c r="A143" s="212"/>
      <c r="B143" s="61" t="s">
        <v>46</v>
      </c>
      <c r="C143" s="62" t="s">
        <v>238</v>
      </c>
      <c r="D143" s="62" t="s">
        <v>236</v>
      </c>
      <c r="E143" s="60"/>
      <c r="F143" s="122" t="s">
        <v>321</v>
      </c>
      <c r="G143" s="48"/>
    </row>
    <row r="144" spans="1:7">
      <c r="A144" s="212" t="s">
        <v>312</v>
      </c>
      <c r="B144" s="106">
        <v>1</v>
      </c>
      <c r="C144" s="106">
        <v>2</v>
      </c>
      <c r="D144" s="106">
        <v>3</v>
      </c>
      <c r="E144" s="106">
        <v>4</v>
      </c>
      <c r="F144" s="111" t="s">
        <v>322</v>
      </c>
      <c r="G144" s="95" t="s">
        <v>100</v>
      </c>
    </row>
    <row r="145" spans="1:7" ht="85.5">
      <c r="A145" s="212"/>
      <c r="B145" s="59" t="s">
        <v>355</v>
      </c>
      <c r="C145" s="59" t="s">
        <v>356</v>
      </c>
      <c r="D145" s="59" t="s">
        <v>313</v>
      </c>
      <c r="E145" s="59" t="s">
        <v>353</v>
      </c>
      <c r="F145" s="122" t="s">
        <v>321</v>
      </c>
      <c r="G145" s="48"/>
    </row>
    <row r="146" spans="1:7" ht="33.75" customHeight="1">
      <c r="A146" s="257" t="s">
        <v>220</v>
      </c>
      <c r="B146" s="230"/>
      <c r="C146" s="230"/>
      <c r="D146" s="230"/>
      <c r="E146" s="231"/>
      <c r="F146" s="108"/>
      <c r="G146" s="52"/>
    </row>
    <row r="147" spans="1:7">
      <c r="A147" s="250" t="s">
        <v>223</v>
      </c>
      <c r="B147" s="106">
        <v>1</v>
      </c>
      <c r="C147" s="106">
        <v>2</v>
      </c>
      <c r="D147" s="106">
        <v>3</v>
      </c>
      <c r="E147" s="106">
        <v>4</v>
      </c>
      <c r="F147" s="111" t="s">
        <v>322</v>
      </c>
      <c r="G147" s="95" t="s">
        <v>100</v>
      </c>
    </row>
    <row r="148" spans="1:7" ht="57" customHeight="1">
      <c r="A148" s="250"/>
      <c r="B148" s="62" t="s">
        <v>46</v>
      </c>
      <c r="C148" s="62" t="s">
        <v>45</v>
      </c>
      <c r="D148" s="62" t="s">
        <v>44</v>
      </c>
      <c r="E148" s="62" t="s">
        <v>95</v>
      </c>
      <c r="F148" s="122" t="s">
        <v>321</v>
      </c>
      <c r="G148" s="48"/>
    </row>
    <row r="149" spans="1:7">
      <c r="A149" s="212" t="s">
        <v>224</v>
      </c>
      <c r="B149" s="106">
        <v>1</v>
      </c>
      <c r="C149" s="106">
        <v>2</v>
      </c>
      <c r="D149" s="106">
        <v>3</v>
      </c>
      <c r="E149" s="106">
        <v>4</v>
      </c>
      <c r="F149" s="111" t="s">
        <v>322</v>
      </c>
      <c r="G149" s="95" t="s">
        <v>100</v>
      </c>
    </row>
    <row r="150" spans="1:7" ht="57">
      <c r="A150" s="212"/>
      <c r="B150" s="62" t="s">
        <v>46</v>
      </c>
      <c r="C150" s="62" t="s">
        <v>45</v>
      </c>
      <c r="D150" s="62" t="s">
        <v>44</v>
      </c>
      <c r="E150" s="60" t="s">
        <v>95</v>
      </c>
      <c r="F150" s="122" t="s">
        <v>321</v>
      </c>
      <c r="G150" s="48"/>
    </row>
    <row r="151" spans="1:7">
      <c r="A151" s="212" t="s">
        <v>225</v>
      </c>
      <c r="B151" s="106">
        <v>1</v>
      </c>
      <c r="C151" s="106">
        <v>2</v>
      </c>
      <c r="D151" s="106">
        <v>3</v>
      </c>
      <c r="E151" s="106">
        <v>4</v>
      </c>
      <c r="F151" s="111" t="s">
        <v>322</v>
      </c>
      <c r="G151" s="95" t="s">
        <v>100</v>
      </c>
    </row>
    <row r="152" spans="1:7" ht="57">
      <c r="A152" s="212"/>
      <c r="B152" s="62" t="s">
        <v>46</v>
      </c>
      <c r="C152" s="62" t="s">
        <v>45</v>
      </c>
      <c r="D152" s="62" t="s">
        <v>44</v>
      </c>
      <c r="E152" s="60" t="s">
        <v>95</v>
      </c>
      <c r="F152" s="122" t="s">
        <v>321</v>
      </c>
      <c r="G152" s="48"/>
    </row>
    <row r="153" spans="1:7">
      <c r="A153" s="212" t="s">
        <v>226</v>
      </c>
      <c r="B153" s="106">
        <v>1</v>
      </c>
      <c r="C153" s="106">
        <v>2</v>
      </c>
      <c r="D153" s="106">
        <v>3</v>
      </c>
      <c r="E153" s="106">
        <v>4</v>
      </c>
      <c r="F153" s="111" t="s">
        <v>322</v>
      </c>
      <c r="G153" s="95" t="s">
        <v>100</v>
      </c>
    </row>
    <row r="154" spans="1:7" ht="57">
      <c r="A154" s="212"/>
      <c r="B154" s="62" t="s">
        <v>46</v>
      </c>
      <c r="C154" s="62" t="s">
        <v>45</v>
      </c>
      <c r="D154" s="62" t="s">
        <v>44</v>
      </c>
      <c r="E154" s="60" t="s">
        <v>95</v>
      </c>
      <c r="F154" s="122" t="s">
        <v>321</v>
      </c>
      <c r="G154" s="48"/>
    </row>
    <row r="155" spans="1:7">
      <c r="A155" s="212" t="s">
        <v>317</v>
      </c>
      <c r="B155" s="106">
        <v>1</v>
      </c>
      <c r="C155" s="106">
        <v>2</v>
      </c>
      <c r="D155" s="106">
        <v>3</v>
      </c>
      <c r="E155" s="106">
        <v>4</v>
      </c>
      <c r="F155" s="111" t="s">
        <v>322</v>
      </c>
      <c r="G155" s="95" t="s">
        <v>100</v>
      </c>
    </row>
    <row r="156" spans="1:7" ht="57">
      <c r="A156" s="212"/>
      <c r="B156" s="62" t="s">
        <v>46</v>
      </c>
      <c r="C156" s="62" t="s">
        <v>45</v>
      </c>
      <c r="D156" s="62" t="s">
        <v>44</v>
      </c>
      <c r="E156" s="60" t="s">
        <v>95</v>
      </c>
      <c r="F156" s="122" t="s">
        <v>321</v>
      </c>
      <c r="G156" s="48"/>
    </row>
  </sheetData>
  <sheetProtection password="BE25" sheet="1" objects="1" scenarios="1"/>
  <mergeCells count="68">
    <mergeCell ref="A123:A124"/>
    <mergeCell ref="A125:A126"/>
    <mergeCell ref="A127:A128"/>
    <mergeCell ref="A68:A69"/>
    <mergeCell ref="A83:A84"/>
    <mergeCell ref="A81:A82"/>
    <mergeCell ref="A74:A75"/>
    <mergeCell ref="A72:A73"/>
    <mergeCell ref="A70:A71"/>
    <mergeCell ref="A79:A80"/>
    <mergeCell ref="A56:A57"/>
    <mergeCell ref="A60:A61"/>
    <mergeCell ref="A62:A63"/>
    <mergeCell ref="A64:A65"/>
    <mergeCell ref="A58:A59"/>
    <mergeCell ref="A49:A50"/>
    <mergeCell ref="A51:A52"/>
    <mergeCell ref="A16:A17"/>
    <mergeCell ref="A22:A23"/>
    <mergeCell ref="A24:A25"/>
    <mergeCell ref="A31:A32"/>
    <mergeCell ref="A33:A34"/>
    <mergeCell ref="A19:A20"/>
    <mergeCell ref="A27:A28"/>
    <mergeCell ref="A35:A36"/>
    <mergeCell ref="A40:A41"/>
    <mergeCell ref="A37:A38"/>
    <mergeCell ref="A47:A48"/>
    <mergeCell ref="A42:G42"/>
    <mergeCell ref="A10:A11"/>
    <mergeCell ref="A12:A13"/>
    <mergeCell ref="A14:A15"/>
    <mergeCell ref="A110:A111"/>
    <mergeCell ref="A112:A113"/>
    <mergeCell ref="A100:A101"/>
    <mergeCell ref="A102:A103"/>
    <mergeCell ref="A106:A107"/>
    <mergeCell ref="A108:A109"/>
    <mergeCell ref="A90:A91"/>
    <mergeCell ref="A77:A78"/>
    <mergeCell ref="A88:A89"/>
    <mergeCell ref="A85:E85"/>
    <mergeCell ref="A43:A44"/>
    <mergeCell ref="A45:A46"/>
    <mergeCell ref="A54:A55"/>
    <mergeCell ref="A155:A156"/>
    <mergeCell ref="A144:A145"/>
    <mergeCell ref="A147:A148"/>
    <mergeCell ref="A149:A150"/>
    <mergeCell ref="A151:A152"/>
    <mergeCell ref="A146:E146"/>
    <mergeCell ref="A153:A154"/>
    <mergeCell ref="A142:A143"/>
    <mergeCell ref="A92:A93"/>
    <mergeCell ref="A94:A95"/>
    <mergeCell ref="A121:A122"/>
    <mergeCell ref="A129:A130"/>
    <mergeCell ref="A135:A136"/>
    <mergeCell ref="A138:A139"/>
    <mergeCell ref="A96:A97"/>
    <mergeCell ref="A98:A99"/>
    <mergeCell ref="A114:A115"/>
    <mergeCell ref="A116:A117"/>
    <mergeCell ref="A140:A141"/>
    <mergeCell ref="A133:A134"/>
    <mergeCell ref="A131:A132"/>
    <mergeCell ref="A118:A119"/>
    <mergeCell ref="A105:G105"/>
  </mergeCells>
  <conditionalFormatting sqref="E1:E2000">
    <cfRule type="expression" dxfId="733" priority="17">
      <formula>$F1=4</formula>
    </cfRule>
  </conditionalFormatting>
  <conditionalFormatting sqref="D1:D2000">
    <cfRule type="expression" dxfId="732" priority="16">
      <formula>$F1=3</formula>
    </cfRule>
  </conditionalFormatting>
  <conditionalFormatting sqref="C1:C2000">
    <cfRule type="expression" dxfId="731" priority="15">
      <formula>$F1=2</formula>
    </cfRule>
  </conditionalFormatting>
  <conditionalFormatting sqref="B1:B2000">
    <cfRule type="expression" dxfId="730" priority="14">
      <formula>$F1=1</formula>
    </cfRule>
  </conditionalFormatting>
  <conditionalFormatting sqref="F11">
    <cfRule type="containsText" dxfId="729" priority="13" operator="containsText" text="Bitte wählen Sie hier Ihre Antwort aus der DropDown-Liste aus">
      <formula>NOT(ISERROR(SEARCH("Bitte wählen Sie hier Ihre Antwort aus der DropDown-Liste aus",F11)))</formula>
    </cfRule>
  </conditionalFormatting>
  <conditionalFormatting sqref="F143 F141 F139 F128 F126 F124 F122 F119 F117 F115 F103 F101 F99 F97 F95 F93 F89 F84 F82 F80 F78 F75 F73 F71 F69 F65 F63 F61 F59 F55 F52 F46 F44 F41 F36 F34 F32 F28 F38 F25 F20 F15 F13">
    <cfRule type="containsText" dxfId="728" priority="12" operator="containsText" text="Bitte wählen Sie hier Ihre Antwort aus der DropDown-Liste aus">
      <formula>NOT(ISERROR(SEARCH("Bitte wählen Sie hier Ihre Antwort aus der DropDown-Liste aus",F13)))</formula>
    </cfRule>
  </conditionalFormatting>
  <conditionalFormatting sqref="F17">
    <cfRule type="containsText" dxfId="727" priority="11" operator="containsText" text="Bitte wählen Sie hier Ihre Antwort aus der DropDown-Liste aus">
      <formula>NOT(ISERROR(SEARCH("Bitte wählen Sie hier Ihre Antwort aus der DropDown-Liste aus",F17)))</formula>
    </cfRule>
  </conditionalFormatting>
  <conditionalFormatting sqref="F50 F48">
    <cfRule type="containsText" dxfId="726" priority="10" operator="containsText" text="Bitte wählen Sie hier Ihre Antwort aus der DropDown-Liste aus">
      <formula>NOT(ISERROR(SEARCH("Bitte wählen Sie hier Ihre Antwort aus der DropDown-Liste aus",F48)))</formula>
    </cfRule>
  </conditionalFormatting>
  <conditionalFormatting sqref="F136 F134 F132 F130 F113 F111 F109 F107">
    <cfRule type="containsText" dxfId="725" priority="9" operator="containsText" text="Bitte wählen Sie hier Ihre Antwort aus der DropDown-Liste aus">
      <formula>NOT(ISERROR(SEARCH("Bitte wählen Sie hier Ihre Antwort aus der DropDown-Liste aus",F107)))</formula>
    </cfRule>
  </conditionalFormatting>
  <conditionalFormatting sqref="F145 F148 F150 F152 F154 F156">
    <cfRule type="containsText" dxfId="724" priority="8" operator="containsText" text="Bitte wählen Sie hier Ihre Antwort aus der DropDown-Liste aus">
      <formula>NOT(ISERROR(SEARCH("Bitte wählen Sie hier Ihre Antwort aus der DropDown-Liste aus",F145)))</formula>
    </cfRule>
  </conditionalFormatting>
  <conditionalFormatting sqref="F91">
    <cfRule type="containsText" dxfId="723" priority="7" operator="containsText" text="Bitte wählen Sie hier Ihre Antwort aus der DropDown-Liste aus">
      <formula>NOT(ISERROR(SEARCH("Bitte wählen Sie hier Ihre Antwort aus der DropDown-Liste aus",F91)))</formula>
    </cfRule>
  </conditionalFormatting>
  <conditionalFormatting sqref="F57">
    <cfRule type="containsText" dxfId="722" priority="6" operator="containsText" text="Bitte wählen Sie hier Ihre Antwort aus der DropDown-Liste aus">
      <formula>NOT(ISERROR(SEARCH("Bitte wählen Sie hier Ihre Antwort aus der DropDown-Liste aus",F57)))</formula>
    </cfRule>
  </conditionalFormatting>
  <conditionalFormatting sqref="F23">
    <cfRule type="containsText" dxfId="721" priority="5" operator="containsText" text="Bitte wählen Sie hier Ihre Antwort aus der DropDown-Liste aus">
      <formula>NOT(ISERROR(SEARCH("Bitte wählen Sie hier Ihre Antwort aus der DropDown-Liste aus",F23)))</formula>
    </cfRule>
  </conditionalFormatting>
  <conditionalFormatting sqref="B2:B3">
    <cfRule type="containsText" dxfId="720" priority="4" operator="containsText" text="Bitte eintragen">
      <formula>NOT(ISERROR(SEARCH("Bitte eintragen",B2)))</formula>
    </cfRule>
  </conditionalFormatting>
  <conditionalFormatting sqref="B6">
    <cfRule type="containsText" dxfId="719" priority="3" operator="containsText" text="Bitte eintragen">
      <formula>NOT(ISERROR(SEARCH("Bitte eintragen",B6)))</formula>
    </cfRule>
  </conditionalFormatting>
  <conditionalFormatting sqref="B2">
    <cfRule type="containsText" dxfId="718" priority="2" operator="containsText" text="Bitte eintragen">
      <formula>NOT(ISERROR(SEARCH("Bitte eintragen",B2)))</formula>
    </cfRule>
  </conditionalFormatting>
  <conditionalFormatting sqref="B3">
    <cfRule type="containsText" dxfId="717" priority="1" operator="containsText" text="Bitte eintragen">
      <formula>NOT(ISERROR(SEARCH("Bitte eintragen",B3)))</formula>
    </cfRule>
  </conditionalFormatting>
  <pageMargins left="0.70866141732283472" right="0.70866141732283472" top="0.78740157480314965" bottom="0.78740157480314965" header="0.31496062992125984" footer="0.31496062992125984"/>
  <pageSetup paperSize="9" scale="65" fitToHeight="0" orientation="landscape" r:id="rId1"/>
  <headerFooter>
    <oddHeader>&amp;C&amp;"Arial,Standard"&amp;10PegA-Expertencheck
&amp;A&amp;R&amp;G</oddHeader>
    <oddFooter>&amp;L&amp;"Arial,Standard"&amp;10&amp;D&amp;C&amp;"Arial,Standard"&amp;10© 2019 Berufsgenossenschaft Handel und Warenlogistik, Gesellschaft für Gute Arbeit mbH und Technische Universität Dresden
Mit Unterstützung von INQA, BAuA, HDE, ver.di und BGA.</oddFooter>
  </headerFooter>
  <rowBreaks count="10" manualBreakCount="10">
    <brk id="23" max="6" man="1"/>
    <brk id="28" max="6" man="1"/>
    <brk id="38" max="5" man="1"/>
    <brk id="52" max="5" man="1"/>
    <brk id="65" max="5" man="1"/>
    <brk id="84" max="6" man="1"/>
    <brk id="101" max="6" man="1"/>
    <brk id="119" max="5" man="1"/>
    <brk id="136" max="5" man="1"/>
    <brk id="152" max="6" man="1"/>
  </rowBreaks>
  <ignoredErrors>
    <ignoredError sqref="B7" unlockedFormula="1"/>
  </ignoredErrors>
  <legacyDrawingHF r:id="rId2"/>
  <extLst>
    <ext xmlns:x14="http://schemas.microsoft.com/office/spreadsheetml/2009/9/main" uri="{CCE6A557-97BC-4b89-ADB6-D9C93CAAB3DF}">
      <x14:dataValidations xmlns:xm="http://schemas.microsoft.com/office/excel/2006/main" disablePrompts="1" count="3">
        <x14:dataValidation type="list" allowBlank="1" showInputMessage="1" showErrorMessage="1">
          <x14:formula1>
            <xm:f>dropdown!$C$2:$C$5</xm:f>
          </x14:formula1>
          <xm:sqref>F80 F11 F13 F15 F20 F25 F38 F28 F32 F34 F36 F41 F44 F46 F52 F55 F143 F59 F61 F63 F65 F69 F71 F73 F75 F78 F82 F84 F89 F93 F95 F97 F99 F101 F103 F115 F117 F119 F122 F124 F126 F128 F139 F141</xm:sqref>
        </x14:dataValidation>
        <x14:dataValidation type="list" allowBlank="1" showInputMessage="1" showErrorMessage="1">
          <x14:formula1>
            <xm:f>dropdown!$A$2:$A$4</xm:f>
          </x14:formula1>
          <xm:sqref>F17 F48 F50 F107 F109 F111 F113 F130 F132 F134 F136</xm:sqref>
        </x14:dataValidation>
        <x14:dataValidation type="list" allowBlank="1" showInputMessage="1" showErrorMessage="1">
          <x14:formula1>
            <xm:f>dropdown!$C$2:$C$6</xm:f>
          </x14:formula1>
          <xm:sqref>F156 F154 F152 F150 F148 F145 F91 F57 F23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pageSetUpPr fitToPage="1"/>
  </sheetPr>
  <dimension ref="A1:N124"/>
  <sheetViews>
    <sheetView zoomScaleNormal="100" workbookViewId="0">
      <selection activeCell="E19" sqref="E19"/>
    </sheetView>
  </sheetViews>
  <sheetFormatPr baseColWidth="10" defaultColWidth="11.42578125" defaultRowHeight="12.75"/>
  <cols>
    <col min="1" max="1" width="80.140625" style="74" customWidth="1"/>
    <col min="2" max="2" width="18" style="1" customWidth="1"/>
    <col min="3" max="3" width="15.7109375" style="94" customWidth="1"/>
    <col min="4" max="4" width="26.28515625" style="1" customWidth="1"/>
    <col min="5" max="5" width="32.7109375" style="1" customWidth="1"/>
    <col min="6" max="16384" width="11.42578125" style="1"/>
  </cols>
  <sheetData>
    <row r="1" spans="1:14" ht="42.75" customHeight="1">
      <c r="A1" s="71" t="str">
        <f>'Eingabe Dokumentenanalyse'!A8</f>
        <v>1.1. Vollständigkeit der Aufgabe</v>
      </c>
      <c r="B1" s="45" t="s">
        <v>97</v>
      </c>
      <c r="C1" s="92" t="s">
        <v>98</v>
      </c>
      <c r="D1" s="66" t="s">
        <v>278</v>
      </c>
      <c r="G1" s="25"/>
      <c r="N1" s="26"/>
    </row>
    <row r="2" spans="1:14">
      <c r="A2" s="72" t="str">
        <f>'Eingabe Dokumentenanalyse'!A9:A9</f>
        <v>1.1.1 Ist die Arbeitsaufgabe vollständig?</v>
      </c>
      <c r="B2" s="73">
        <f>IF('Eingabe Dokumentenanalyse'!F10&gt;4,0,'Eingabe Dokumentenanalyse'!F10)</f>
        <v>0</v>
      </c>
      <c r="C2" s="94">
        <f>IF(B2=1,3,IF(B2=2,2,IF(B2=3,1,0)))</f>
        <v>0</v>
      </c>
      <c r="D2" s="81" t="s">
        <v>250</v>
      </c>
      <c r="E2" s="65"/>
    </row>
    <row r="3" spans="1:14">
      <c r="A3" s="71" t="str">
        <f>'Eingabe Dokumentenanalyse'!A11</f>
        <v>1.2 Handlungsspielraum</v>
      </c>
      <c r="B3" s="75"/>
      <c r="C3" s="93"/>
      <c r="E3" s="90"/>
      <c r="G3" s="10" t="s">
        <v>30</v>
      </c>
      <c r="H3" s="10" t="s">
        <v>25</v>
      </c>
    </row>
    <row r="4" spans="1:14" ht="38.25">
      <c r="A4" s="72" t="str">
        <f>'Eingabe Dokumentenanalyse'!A12</f>
        <v>1.2.1 Gibt es ein betriebliches Vorschlagswesen (Regelungen, wie mit Verbesserungsvorschlägen der Beschäftigten umzugehen ist, z. B. bezüglich Organisation oder Technik)?</v>
      </c>
      <c r="B4" s="73">
        <f>IF('Eingabe Dokumentenanalyse'!F13&gt;4,0,'Eingabe Dokumentenanalyse'!F13)</f>
        <v>0</v>
      </c>
      <c r="C4" s="94">
        <f>IF(B4=1,3,IF(B4=2,2,IF(B4=3,1,0)))</f>
        <v>0</v>
      </c>
      <c r="D4" s="1" t="s">
        <v>250</v>
      </c>
      <c r="E4" s="91"/>
      <c r="G4" s="11" t="s">
        <v>10</v>
      </c>
      <c r="H4" s="12" t="e">
        <f t="array" ref="H4">AVERAGEIFS(C114:C124,C114:C124, "&lt;5",C114:C124,"&lt;&gt;0")</f>
        <v>#DIV/0!</v>
      </c>
    </row>
    <row r="5" spans="1:14" ht="65.45" customHeight="1">
      <c r="A5" s="72" t="str">
        <f>'Eingabe Dokumentenanalyse'!A14</f>
        <v>1.2.2 Gibt es Regelungen zur Vergütung von Verbesserungsvorschlägen?</v>
      </c>
      <c r="B5" s="73">
        <f>IF('Eingabe Dokumentenanalyse'!F15&gt;4,0,'Eingabe Dokumentenanalyse'!F15)</f>
        <v>0</v>
      </c>
      <c r="C5" s="94">
        <f>IF(B5=1,3,IF(B5=2,2,IF(B5=3,1,0)))</f>
        <v>0</v>
      </c>
      <c r="D5" s="1" t="s">
        <v>250</v>
      </c>
      <c r="E5" s="91"/>
      <c r="G5" s="11" t="s">
        <v>17</v>
      </c>
      <c r="H5" s="12" t="e">
        <f t="array" ref="H5">AVERAGEIFS(C105:C112,C105:C112, "&lt;5",C105:C112,"&lt;&gt;0")</f>
        <v>#DIV/0!</v>
      </c>
    </row>
    <row r="6" spans="1:14">
      <c r="A6" s="72" t="str">
        <f>'Eingabe Begehung'!A10</f>
        <v>1.2.3 Können die Beschäftigten den Arbeitsinhalt (was sie machen) mitbestimmen?</v>
      </c>
      <c r="B6" s="73">
        <f>IF('Eingabe Begehung'!F11&gt;4,0,'Eingabe Begehung'!F11)</f>
        <v>0</v>
      </c>
      <c r="C6" s="94">
        <f>IF(B6=1,3,IF(B6=2,2,IF(B6=3,1,0)))</f>
        <v>0</v>
      </c>
      <c r="D6" s="84" t="s">
        <v>280</v>
      </c>
      <c r="E6" s="91"/>
      <c r="G6" s="11" t="s">
        <v>9</v>
      </c>
      <c r="H6" s="12" t="e">
        <f t="array" ref="H6">AVERAGEIFS(C96:C103, C96:C103,"&lt;5",C96:C103,"&lt;&gt;0")</f>
        <v>#DIV/0!</v>
      </c>
    </row>
    <row r="7" spans="1:14" ht="25.5">
      <c r="A7" s="72" t="str">
        <f>'Eingabe Begehung'!A12</f>
        <v>1.2.4 Haben die Beschäftigten die Möglichkeit, Einfluss auf die Menge ihrer Arbeit zu nehmen (z. B. weitere Kassen öffnen, Tempo von Förderanlagen verändern)?</v>
      </c>
      <c r="B7" s="73">
        <f>IF('Eingabe Begehung'!F13&gt;4,0,'Eingabe Begehung'!F13)</f>
        <v>0</v>
      </c>
      <c r="C7" s="94">
        <f>IF(B7=1,3,IF(B7=2,2,IF(B7=3,1,0)))</f>
        <v>0</v>
      </c>
      <c r="D7" s="84" t="s">
        <v>280</v>
      </c>
      <c r="G7" s="11" t="s">
        <v>18</v>
      </c>
      <c r="H7" s="12" t="e">
        <f t="array" ref="H7">AVERAGEIFS(C87:C94, C87:C94,"&lt;5",C87:C94,"&lt;&gt;0")</f>
        <v>#DIV/0!</v>
      </c>
    </row>
    <row r="8" spans="1:14">
      <c r="A8" s="72" t="str">
        <f>'Eingabe Begehung'!A14</f>
        <v>1.2.5 Können die Beschäftigten Einfluss auf die Reihenfolge ihrer Arbeitsschritte nehmen?</v>
      </c>
      <c r="B8" s="73">
        <f>IF('Eingabe Begehung'!F15&gt;4,0,'Eingabe Begehung'!F15)</f>
        <v>0</v>
      </c>
      <c r="C8" s="94">
        <f>IF(B8=1,3,IF(B8=2,2,IF(B8=3,1,0)))</f>
        <v>0</v>
      </c>
      <c r="D8" s="84" t="s">
        <v>280</v>
      </c>
      <c r="G8" s="142" t="s">
        <v>115</v>
      </c>
      <c r="H8" s="12" t="e">
        <f t="array" ref="H8">AVERAGEIFS(C80:C85, C80:C85,"&lt;5",C80:C85,"&lt;&gt;0")</f>
        <v>#DIV/0!</v>
      </c>
    </row>
    <row r="9" spans="1:14" ht="25.5">
      <c r="A9" s="72" t="str">
        <f>'Eingabe Begehung'!A16</f>
        <v>1.2.6 Werden Wünsche von Beschäftigten bei der Dienst- bzw. Schichtplanung berücksichtigt?</v>
      </c>
      <c r="B9" s="73">
        <f>IF('Eingabe Begehung'!F17&gt;4,0,'Eingabe Begehung'!F17)</f>
        <v>0</v>
      </c>
      <c r="C9" s="94">
        <f>IF(B9=1,3,IF(B9=2,1,0))</f>
        <v>0</v>
      </c>
      <c r="D9" s="84" t="s">
        <v>281</v>
      </c>
      <c r="G9" s="142" t="s">
        <v>114</v>
      </c>
      <c r="H9" s="12" t="e">
        <f t="array" ref="H9">AVERAGEIFS(C73:C78, C73:C78,"&lt;5",C73:C78,"&lt;&gt;0")</f>
        <v>#DIV/0!</v>
      </c>
    </row>
    <row r="10" spans="1:14">
      <c r="A10" s="71" t="str">
        <f>'Eingabe Begehung'!A18</f>
        <v>1.3 Variabilität (Abwechslungsreichtum)</v>
      </c>
      <c r="B10" s="75"/>
      <c r="C10" s="93"/>
      <c r="G10" s="11" t="s">
        <v>8</v>
      </c>
      <c r="H10" s="12" t="e">
        <f t="array" ref="H10">AVERAGEIFS(C65:C71, C65:C71,"&lt;5",C65:C71,"&lt;&gt;0")</f>
        <v>#DIV/0!</v>
      </c>
    </row>
    <row r="11" spans="1:14">
      <c r="A11" s="72" t="str">
        <f>'Eingabe Begehung'!A19</f>
        <v>1.3.1 Wie abwechslungsreich ist die Gesamtaufgabe?</v>
      </c>
      <c r="B11" s="73">
        <f>IF('Eingabe Begehung'!F20&gt;4,0,'Eingabe Begehung'!F20)</f>
        <v>0</v>
      </c>
      <c r="C11" s="94">
        <f>IF(B11=1,3,IF(B11=2,2,IF(B11=3,1,0)))</f>
        <v>0</v>
      </c>
      <c r="D11" s="84" t="s">
        <v>280</v>
      </c>
      <c r="G11" s="11" t="s">
        <v>7</v>
      </c>
      <c r="H11" s="12" t="e">
        <f t="array" ref="H11">AVERAGEIFS(C53:C63, C53:C63,"&lt;5",C53:C63,"&lt;&gt;0")</f>
        <v>#DIV/0!</v>
      </c>
    </row>
    <row r="12" spans="1:14">
      <c r="A12" s="71" t="str">
        <f>'Eingabe Dokumentenanalyse'!A16</f>
        <v>1.4 Information und Informationsangebot</v>
      </c>
      <c r="B12" s="75"/>
      <c r="C12" s="93"/>
      <c r="G12" s="11" t="s">
        <v>6</v>
      </c>
      <c r="H12" s="12" t="e">
        <f t="array" ref="H12">AVERAGEIFS(C43:C51, C43:C51,"&lt;5",C43:C51,"&lt;&gt;0")</f>
        <v>#DIV/0!</v>
      </c>
    </row>
    <row r="13" spans="1:14">
      <c r="A13" s="74" t="str">
        <f>'Eingabe Dokumentenanalyse'!A17</f>
        <v>1.4.1 Stehen den Beschäftigten schriftliche Informationen über Arbeitsabläufe zur Verfügung?</v>
      </c>
      <c r="B13" s="74"/>
      <c r="C13" s="88"/>
      <c r="D13" s="84" t="s">
        <v>282</v>
      </c>
      <c r="G13" s="11" t="s">
        <v>5</v>
      </c>
      <c r="H13" s="12" t="e">
        <f t="array" ref="H13">AVERAGEIFS(C31:C41, C31:C41,"&lt;5",C31:C41,"&lt;&gt;0")</f>
        <v>#DIV/0!</v>
      </c>
    </row>
    <row r="14" spans="1:14">
      <c r="A14" s="76" t="str">
        <f>'Eingabe Dokumentenanalyse'!A18</f>
        <v>1.4.1.1 Arbeitsanweisungen</v>
      </c>
      <c r="B14" s="73">
        <f>IF('Eingabe Dokumentenanalyse'!F19&gt;4,0,'Eingabe Dokumentenanalyse'!F19)</f>
        <v>0</v>
      </c>
      <c r="C14" s="94">
        <f>IF(B14=1,3,IF(B14=2,1,0))</f>
        <v>0</v>
      </c>
      <c r="D14" s="81" t="s">
        <v>279</v>
      </c>
      <c r="G14" s="11" t="s">
        <v>4</v>
      </c>
      <c r="H14" s="12" t="e">
        <f t="array" ref="H14">AVERAGEIFS(C25:C29, C25:C29,"&lt;5",C25:C29,"&lt;&gt;0")</f>
        <v>#DIV/0!</v>
      </c>
    </row>
    <row r="15" spans="1:14">
      <c r="A15" s="76" t="str">
        <f>'Eingabe Dokumentenanalyse'!A20</f>
        <v>1.4.1.2 Prozessablaufpläne</v>
      </c>
      <c r="B15" s="73">
        <f>IF('Eingabe Dokumentenanalyse'!F21&gt;4,0,'Eingabe Dokumentenanalyse'!F21)</f>
        <v>0</v>
      </c>
      <c r="C15" s="94">
        <f>IF(B15=1,3,IF(B15=2,1,0))</f>
        <v>0</v>
      </c>
      <c r="D15" s="84" t="s">
        <v>279</v>
      </c>
      <c r="G15" s="11" t="s">
        <v>3</v>
      </c>
      <c r="H15" s="12">
        <f>C23</f>
        <v>0</v>
      </c>
    </row>
    <row r="16" spans="1:14">
      <c r="A16" s="76" t="str">
        <f>'Eingabe Dokumentenanalyse'!A22</f>
        <v>1.4.1.3 Informationen zur Schichtübergabe</v>
      </c>
      <c r="B16" s="73">
        <f>IF('Eingabe Dokumentenanalyse'!F23&gt;4,0,'Eingabe Dokumentenanalyse'!F23)</f>
        <v>0</v>
      </c>
      <c r="C16" s="94">
        <f>IF(B16=1,3,IF(B16=2,1,IF(B16=3,5,0)))</f>
        <v>0</v>
      </c>
      <c r="D16" s="84" t="s">
        <v>283</v>
      </c>
      <c r="G16" s="11" t="s">
        <v>31</v>
      </c>
      <c r="H16" s="12" t="e">
        <f t="array" ref="H16">AVERAGEIFS(C13:C21, C13:C21,"&lt;5",C13:C21,"&lt;&gt;0")</f>
        <v>#DIV/0!</v>
      </c>
    </row>
    <row r="17" spans="1:10" ht="27" customHeight="1">
      <c r="A17" s="72" t="str">
        <f>'Eingabe Dokumentenanalyse'!A24</f>
        <v>1.4.2 Stehen den Beschäftigten schriftliche Informationen über (neue) Produkte/Aktionen zur Verfügung?</v>
      </c>
      <c r="B17" s="73">
        <f>IF('Eingabe Dokumentenanalyse'!F25&gt;4,0,'Eingabe Dokumentenanalyse'!F25)</f>
        <v>0</v>
      </c>
      <c r="C17" s="94">
        <f>IF(B17=1,3,IF(B17=2,1,IF(B17=3,5,0)))</f>
        <v>0</v>
      </c>
      <c r="D17" s="84" t="s">
        <v>283</v>
      </c>
      <c r="G17" s="11" t="s">
        <v>2</v>
      </c>
      <c r="H17" s="12">
        <f>C11</f>
        <v>0</v>
      </c>
    </row>
    <row r="18" spans="1:10" ht="25.5">
      <c r="A18" s="72" t="str">
        <f>'Eingabe Dokumentenanalyse'!A26</f>
        <v>1.4.3 Stehen den Beschäftigten schriftliche Informationen über betriebliche Entwicklungen (z. B. Führungsstruktur, Veränderung der Stellenplanung) zur Verfügung?</v>
      </c>
      <c r="B18" s="73"/>
      <c r="C18" s="88"/>
      <c r="D18" s="84" t="s">
        <v>282</v>
      </c>
      <c r="G18" s="11" t="s">
        <v>1</v>
      </c>
      <c r="H18" s="12" t="e">
        <f t="array" ref="H18">AVERAGEIFS(C4:C9, C4:C9,"&lt;5",C4:C9,"&lt;&gt;0")</f>
        <v>#DIV/0!</v>
      </c>
    </row>
    <row r="19" spans="1:10">
      <c r="A19" s="76" t="str">
        <f>'Eingabe Dokumentenanalyse'!A27</f>
        <v>1.4.3.1 Unternehmensleitbild</v>
      </c>
      <c r="B19" s="73">
        <f>IF('Eingabe Dokumentenanalyse'!F28&gt;4,0,'Eingabe Dokumentenanalyse'!F28)</f>
        <v>0</v>
      </c>
      <c r="C19" s="94">
        <f>IF(B19=1,3,IF(B19=2,1,0))</f>
        <v>0</v>
      </c>
      <c r="D19" s="84" t="s">
        <v>279</v>
      </c>
      <c r="G19" s="11" t="s">
        <v>0</v>
      </c>
      <c r="H19" s="12">
        <f>C2</f>
        <v>0</v>
      </c>
    </row>
    <row r="20" spans="1:10">
      <c r="A20" s="76" t="str">
        <f>'Eingabe Dokumentenanalyse'!A29</f>
        <v>1.4.3.2 Stellenplanung</v>
      </c>
      <c r="B20" s="73">
        <f>IF('Eingabe Dokumentenanalyse'!F30&gt;4,0,'Eingabe Dokumentenanalyse'!F30)</f>
        <v>0</v>
      </c>
      <c r="C20" s="94">
        <f>IF(B20=1,3,IF(B20=2,1,0))</f>
        <v>0</v>
      </c>
      <c r="D20" s="84" t="s">
        <v>279</v>
      </c>
    </row>
    <row r="21" spans="1:10">
      <c r="A21" s="76" t="str">
        <f>'Eingabe Dokumentenanalyse'!A31</f>
        <v>1.4.3.3 Organigramm</v>
      </c>
      <c r="B21" s="73">
        <f>IF('Eingabe Dokumentenanalyse'!F32&gt;4,0,'Eingabe Dokumentenanalyse'!F32)</f>
        <v>0</v>
      </c>
      <c r="C21" s="94">
        <f>IF(B21=1,3,IF(B21=2,1,0))</f>
        <v>0</v>
      </c>
      <c r="D21" s="84" t="s">
        <v>279</v>
      </c>
    </row>
    <row r="22" spans="1:10">
      <c r="A22" s="71" t="str">
        <f>'Eingabe Dokumentenanalyse'!A33</f>
        <v>1.5 Verantwortung</v>
      </c>
      <c r="B22" s="75"/>
      <c r="C22" s="93"/>
    </row>
    <row r="23" spans="1:10" ht="15">
      <c r="A23" s="72" t="str">
        <f>'Eingabe Dokumentenanalyse'!A34</f>
        <v>1.5.1 Sind Verantwortlichkeiten schriftlich festgehalten?</v>
      </c>
      <c r="B23" s="73">
        <f>IF('Eingabe Dokumentenanalyse'!F35&gt;4,0,'Eingabe Dokumentenanalyse'!F35)</f>
        <v>0</v>
      </c>
      <c r="C23" s="94">
        <f>IF(B23=1,3,IF(B23=2,2,IF(B23=3,1,0)))</f>
        <v>0</v>
      </c>
      <c r="D23" s="84" t="s">
        <v>250</v>
      </c>
      <c r="G23" s="266" t="s">
        <v>370</v>
      </c>
      <c r="H23" s="267"/>
      <c r="I23" s="268"/>
      <c r="J23" s="269"/>
    </row>
    <row r="24" spans="1:10">
      <c r="A24" s="71" t="str">
        <f>'Eingabe Dokumentenanalyse'!A36</f>
        <v>1.6 Qualifikation</v>
      </c>
      <c r="B24" s="75"/>
      <c r="C24" s="93"/>
      <c r="G24" s="10" t="s">
        <v>110</v>
      </c>
      <c r="H24" s="10" t="s">
        <v>30</v>
      </c>
      <c r="I24" s="10" t="s">
        <v>111</v>
      </c>
      <c r="J24" s="10" t="s">
        <v>25</v>
      </c>
    </row>
    <row r="25" spans="1:10" ht="25.5">
      <c r="A25" s="72" t="str">
        <f>'Eingabe Dokumentenanalyse'!A37</f>
        <v>1.6.1 Gibt es fachspezifische betriebliche Fortbildungen (z. B. Warenkunde, Gabelstaplerausbildung)?</v>
      </c>
      <c r="B25" s="73">
        <f>IF('Eingabe Dokumentenanalyse'!F38&gt;4,0,'Eingabe Dokumentenanalyse'!F38)</f>
        <v>0</v>
      </c>
      <c r="C25" s="94">
        <f>IF(B25=1,3,IF(B25=2,2,IF(B25=3,1,0)))</f>
        <v>0</v>
      </c>
      <c r="D25" s="84" t="s">
        <v>250</v>
      </c>
      <c r="G25" s="11">
        <v>0.48</v>
      </c>
      <c r="H25" s="11" t="s">
        <v>10</v>
      </c>
      <c r="I25" s="43"/>
      <c r="J25" s="12" t="e">
        <f>3-H4</f>
        <v>#DIV/0!</v>
      </c>
    </row>
    <row r="26" spans="1:10" ht="25.5">
      <c r="A26" s="72" t="str">
        <f>'Eingabe Dokumentenanalyse'!A39</f>
        <v>1.6.2 Gibt es fachübergreifende betriebliche Fortbildungen (z. B. zu organisatorischen Fähigkeiten, zur Arbeit im Team, zu Führungskompetenzen)?</v>
      </c>
      <c r="B26" s="73">
        <f>IF('Eingabe Dokumentenanalyse'!F40&gt;4,0,'Eingabe Dokumentenanalyse'!F40)</f>
        <v>0</v>
      </c>
      <c r="C26" s="94">
        <f>IF(B26=1,3,IF(B26=2,2,IF(B26=3,1,0)))</f>
        <v>0</v>
      </c>
      <c r="D26" s="84" t="s">
        <v>250</v>
      </c>
      <c r="G26" s="11">
        <v>1.5</v>
      </c>
      <c r="H26" s="11" t="s">
        <v>17</v>
      </c>
      <c r="I26" s="43"/>
      <c r="J26" s="12" t="e">
        <f t="shared" ref="J26:J40" si="0">3-H5</f>
        <v>#DIV/0!</v>
      </c>
    </row>
    <row r="27" spans="1:10">
      <c r="A27" s="72" t="str">
        <f>'Eingabe Dokumentenanalyse'!A41</f>
        <v>1.6.3 Gibt es Einarbeitungs-/Einweisungskonzepte für neue Beschäftigte und Führungskräfte?</v>
      </c>
      <c r="B27" s="73">
        <f>IF('Eingabe Dokumentenanalyse'!F42&gt;4,0,'Eingabe Dokumentenanalyse'!F42)</f>
        <v>0</v>
      </c>
      <c r="C27" s="94">
        <f>IF(B27=1,3,IF(B27=2,2,IF(B27=3,1,0)))</f>
        <v>0</v>
      </c>
      <c r="D27" s="84" t="s">
        <v>250</v>
      </c>
      <c r="G27" s="11">
        <v>2.48</v>
      </c>
      <c r="H27" s="11" t="s">
        <v>9</v>
      </c>
      <c r="I27" s="43"/>
      <c r="J27" s="12" t="e">
        <f t="shared" si="0"/>
        <v>#DIV/0!</v>
      </c>
    </row>
    <row r="28" spans="1:10" ht="25.5">
      <c r="A28" s="72" t="str">
        <f>'Eingabe Begehung'!A22</f>
        <v>1.6.4 Inwieweit können Kenntnisse und Fertigkeiten der beruflichen Qualifikation beim Erledigen der Arbeitsaufgaben angewendet werden?</v>
      </c>
      <c r="B28" s="73">
        <f>IF('Eingabe Begehung'!F23&gt;4,0,'Eingabe Begehung'!F23)</f>
        <v>0</v>
      </c>
      <c r="C28" s="94">
        <f>IF(B28=1,3,IF(B28=2,2,IF(B28=3,1,IF(B28=4,5,0))))</f>
        <v>0</v>
      </c>
      <c r="D28" s="84" t="s">
        <v>284</v>
      </c>
      <c r="G28" s="11">
        <v>3.48</v>
      </c>
      <c r="H28" s="11" t="s">
        <v>18</v>
      </c>
      <c r="I28" s="43"/>
      <c r="J28" s="12" t="e">
        <f t="shared" si="0"/>
        <v>#DIV/0!</v>
      </c>
    </row>
    <row r="29" spans="1:10">
      <c r="A29" s="72" t="str">
        <f>'Eingabe Begehung'!A24</f>
        <v>1.6.5 Bietet die Arbeit Möglichkeiten, Neues hinzuzulernen?</v>
      </c>
      <c r="B29" s="73">
        <f>IF('Eingabe Begehung'!F25&gt;4,0,'Eingabe Begehung'!F25)</f>
        <v>0</v>
      </c>
      <c r="C29" s="94">
        <f>IF(B29=1,3,IF(B29=2,2,IF(B29=3,1,0)))</f>
        <v>0</v>
      </c>
      <c r="D29" s="84" t="s">
        <v>280</v>
      </c>
      <c r="G29" s="11">
        <v>4.4800000000000004</v>
      </c>
      <c r="H29" s="142" t="s">
        <v>115</v>
      </c>
      <c r="I29" s="43"/>
      <c r="J29" s="12" t="e">
        <f t="shared" si="0"/>
        <v>#DIV/0!</v>
      </c>
    </row>
    <row r="30" spans="1:10">
      <c r="A30" s="71" t="str">
        <f>'Eingabe Dokumentenanalyse'!A43</f>
        <v>1.7 Emotionale Inanspruchnahme</v>
      </c>
      <c r="B30" s="75"/>
      <c r="C30" s="93"/>
      <c r="G30" s="11">
        <v>5.48</v>
      </c>
      <c r="H30" s="142" t="s">
        <v>114</v>
      </c>
      <c r="I30" s="43"/>
      <c r="J30" s="12" t="e">
        <f t="shared" si="0"/>
        <v>#DIV/0!</v>
      </c>
    </row>
    <row r="31" spans="1:10" ht="38.25">
      <c r="A31" s="72" t="str">
        <f>'Eingabe Dokumentenanalyse'!A44</f>
        <v>1.7.1 Ist die Arbeit so gestaltet, dass der Kontakt zu externen Personen (z. B. Kundinnen und Kunden, Lkw-Fahrerinnen und -Fahrern) den überwiegenden Teil der Arbeitszeit (mehr als 75 %) ausmacht?</v>
      </c>
      <c r="B31" s="73">
        <f>IF('Eingabe Dokumentenanalyse'!F45&gt;4,0,'Eingabe Dokumentenanalyse'!F45)</f>
        <v>0</v>
      </c>
      <c r="C31" s="94">
        <f>IF(B31=1,3,IF(B31=2,1,IF(B31=3,5,0)))</f>
        <v>0</v>
      </c>
      <c r="D31" s="84" t="s">
        <v>283</v>
      </c>
      <c r="G31" s="11">
        <v>6.48</v>
      </c>
      <c r="H31" s="11" t="s">
        <v>8</v>
      </c>
      <c r="I31" s="43"/>
      <c r="J31" s="12" t="e">
        <f t="shared" si="0"/>
        <v>#DIV/0!</v>
      </c>
    </row>
    <row r="32" spans="1:10" ht="25.5">
      <c r="A32" s="72" t="str">
        <f>'Eingabe Dokumentenanalyse'!A46</f>
        <v>1.7.2 Gibt es eine Festlegung, wie mit Konflikten mit externen Personen (z. B. Kundinnen und Kunden, Lkw-Fahrerinnen und -Fahrern) umgegangen wird?</v>
      </c>
      <c r="B32" s="73">
        <f>IF('Eingabe Dokumentenanalyse'!F47&gt;4,0,'Eingabe Dokumentenanalyse'!F47)</f>
        <v>0</v>
      </c>
      <c r="C32" s="94">
        <f>IF(B32=1,3,IF(B32=2,2,IF(B32=3,1,IF(B32=4,5,0))))</f>
        <v>0</v>
      </c>
      <c r="D32" s="84" t="s">
        <v>285</v>
      </c>
      <c r="G32" s="11">
        <v>7.48</v>
      </c>
      <c r="H32" s="11" t="s">
        <v>7</v>
      </c>
      <c r="I32" s="43"/>
      <c r="J32" s="12" t="e">
        <f t="shared" si="0"/>
        <v>#DIV/0!</v>
      </c>
    </row>
    <row r="33" spans="1:10" ht="25.5">
      <c r="A33" s="72" t="str">
        <f>'Eingabe Dokumentenanalyse'!A48</f>
        <v>1.7.3 Sind Maßnahmen vorhanden, um Beschäftigte vor tätlichen Übergriffen oder Überfällen zu schützen?</v>
      </c>
      <c r="B33" s="73"/>
      <c r="C33" s="89"/>
      <c r="D33" s="84" t="s">
        <v>282</v>
      </c>
      <c r="G33" s="11">
        <v>8.48</v>
      </c>
      <c r="H33" s="11" t="s">
        <v>6</v>
      </c>
      <c r="I33" s="43"/>
      <c r="J33" s="12" t="e">
        <f t="shared" si="0"/>
        <v>#DIV/0!</v>
      </c>
    </row>
    <row r="34" spans="1:10">
      <c r="A34" s="76" t="str">
        <f>'Eingabe Dokumentenanalyse'!A49</f>
        <v>1.7.3.1 Alarmknopf/Notruftaste</v>
      </c>
      <c r="B34" s="73">
        <f>IF('Eingabe Dokumentenanalyse'!F50&gt;4,0,'Eingabe Dokumentenanalyse'!F50)</f>
        <v>0</v>
      </c>
      <c r="C34" s="94">
        <f>IF(B34=1,3,IF(B34=2,1,IF(B34=3,5,0)))</f>
        <v>0</v>
      </c>
      <c r="D34" s="84" t="s">
        <v>283</v>
      </c>
      <c r="G34" s="11">
        <v>9.49</v>
      </c>
      <c r="H34" s="11" t="s">
        <v>5</v>
      </c>
      <c r="I34" s="43"/>
      <c r="J34" s="12" t="e">
        <f t="shared" si="0"/>
        <v>#DIV/0!</v>
      </c>
    </row>
    <row r="35" spans="1:10">
      <c r="A35" s="76" t="str">
        <f>'Eingabe Dokumentenanalyse'!A51</f>
        <v>1.7.3.2 Sicherheitsdienst</v>
      </c>
      <c r="B35" s="73">
        <f>IF('Eingabe Dokumentenanalyse'!F52&gt;4,0,'Eingabe Dokumentenanalyse'!F52)</f>
        <v>0</v>
      </c>
      <c r="C35" s="94">
        <f>IF(B35=1,3,IF(B35=2,1,IF(B35=3,5,0)))</f>
        <v>0</v>
      </c>
      <c r="D35" s="84" t="s">
        <v>283</v>
      </c>
      <c r="G35" s="11">
        <v>10.48</v>
      </c>
      <c r="H35" s="11" t="s">
        <v>4</v>
      </c>
      <c r="I35" s="43"/>
      <c r="J35" s="12" t="e">
        <f t="shared" si="0"/>
        <v>#DIV/0!</v>
      </c>
    </row>
    <row r="36" spans="1:10">
      <c r="A36" s="76" t="str">
        <f>'Eingabe Dokumentenanalyse'!A53</f>
        <v>1.7.3.3 Handlungsleitfäden (z. B. Vorgehensrichtlinien, Notfallplan)</v>
      </c>
      <c r="B36" s="73">
        <f>IF('Eingabe Dokumentenanalyse'!F54&gt;4,0,'Eingabe Dokumentenanalyse'!F54)</f>
        <v>0</v>
      </c>
      <c r="C36" s="94">
        <f>IF(B36=1,3,IF(B36=2,1,IF(B36=3,5,0)))</f>
        <v>0</v>
      </c>
      <c r="D36" s="84" t="s">
        <v>283</v>
      </c>
      <c r="G36" s="11">
        <v>11.48</v>
      </c>
      <c r="H36" s="11" t="s">
        <v>3</v>
      </c>
      <c r="I36" s="43"/>
      <c r="J36" s="12">
        <f t="shared" si="0"/>
        <v>3</v>
      </c>
    </row>
    <row r="37" spans="1:10">
      <c r="A37" s="76" t="str">
        <f>'Eingabe Dokumentenanalyse'!A55</f>
        <v>1.7.3.4 Unterweisungen zum Verhalten bei Überfällen</v>
      </c>
      <c r="B37" s="73">
        <f>IF('Eingabe Dokumentenanalyse'!F56&gt;4,0,'Eingabe Dokumentenanalyse'!F56)</f>
        <v>0</v>
      </c>
      <c r="C37" s="94">
        <f>IF(B37=1,3,IF(B37=2,1,IF(B37=3,5,0)))</f>
        <v>0</v>
      </c>
      <c r="D37" s="84" t="s">
        <v>283</v>
      </c>
      <c r="G37" s="11">
        <v>12.48</v>
      </c>
      <c r="H37" s="11" t="s">
        <v>31</v>
      </c>
      <c r="I37" s="43"/>
      <c r="J37" s="12" t="e">
        <f t="shared" si="0"/>
        <v>#DIV/0!</v>
      </c>
    </row>
    <row r="38" spans="1:10">
      <c r="A38" s="76" t="str">
        <f>'Eingabe Dokumentenanalyse'!A57</f>
        <v>1.7.3.5 Sicherheitskonzepte bei Überfällen</v>
      </c>
      <c r="B38" s="73">
        <f>IF('Eingabe Dokumentenanalyse'!F58&gt;4,0,'Eingabe Dokumentenanalyse'!F58)</f>
        <v>0</v>
      </c>
      <c r="C38" s="94">
        <f>IF(B38=1,3,IF(B38=2,1,IF(B38=3,5,0)))</f>
        <v>0</v>
      </c>
      <c r="D38" s="84" t="s">
        <v>283</v>
      </c>
      <c r="G38" s="11">
        <v>13.49</v>
      </c>
      <c r="H38" s="11" t="s">
        <v>2</v>
      </c>
      <c r="I38" s="43"/>
      <c r="J38" s="12">
        <f t="shared" si="0"/>
        <v>3</v>
      </c>
    </row>
    <row r="39" spans="1:10">
      <c r="A39" s="76" t="str">
        <f>'Eingabe Dokumentenanalyse'!A59</f>
        <v xml:space="preserve">                                         1.7.3.6 Sonstige Maßnahmen: (bitte Anmerkungsfeld nutzen)</v>
      </c>
      <c r="B39" s="73"/>
      <c r="C39" s="88"/>
      <c r="D39" s="84" t="s">
        <v>282</v>
      </c>
      <c r="G39" s="11">
        <v>14.48</v>
      </c>
      <c r="H39" s="11" t="s">
        <v>1</v>
      </c>
      <c r="I39" s="43"/>
      <c r="J39" s="12" t="e">
        <f t="shared" si="0"/>
        <v>#DIV/0!</v>
      </c>
    </row>
    <row r="40" spans="1:10" ht="38.25">
      <c r="A40" s="72" t="str">
        <f>'Eingabe Dokumentenanalyse'!A61</f>
        <v>1.7.4 Beinhaltet die Arbeit widersprüchliche Anforderungen (z. B. fehlerfreie Arbeit trotz enger Zeitvorgaben, umfassende Kundenberatung trotz begrenzter Gesprächsdauer, gegensätzliche Erwartungen unterschiedlicher Gesprächspartner)?</v>
      </c>
      <c r="B40" s="73">
        <f>IF('Eingabe Dokumentenanalyse'!F62&gt;4,0,'Eingabe Dokumentenanalyse'!F62)</f>
        <v>0</v>
      </c>
      <c r="C40" s="94">
        <f>IF(B40=1,3,IF(B40=2,1,0))</f>
        <v>0</v>
      </c>
      <c r="D40" s="84" t="s">
        <v>279</v>
      </c>
      <c r="G40" s="11">
        <v>15.49</v>
      </c>
      <c r="H40" s="11" t="s">
        <v>0</v>
      </c>
      <c r="I40" s="43"/>
      <c r="J40" s="12">
        <f t="shared" si="0"/>
        <v>3</v>
      </c>
    </row>
    <row r="41" spans="1:10" ht="51">
      <c r="A41" s="72" t="str">
        <f>'Eingabe Begehung'!A27</f>
        <v>1.7.5 Müssen im Kontakt mit externen Personen (z. B. Kundinnen und Kunden, Lkw-Fahrerinnen und -Fahrern) oft Gefühle gezeigt werden, die den Gefühlen der Beschäftigten widersprechen (z. B. Freundlichkeit zeigen trotz unfreundlichem Kunden- oder Lieferantenverhalten)?</v>
      </c>
      <c r="B41" s="73">
        <f>IF('Eingabe Begehung'!F28&gt;4,0,'Eingabe Begehung'!F28)</f>
        <v>0</v>
      </c>
      <c r="C41" s="94">
        <f>IF(B41=1,3,IF(B41=2,1,IF(B41=3,5,0)))</f>
        <v>0</v>
      </c>
      <c r="D41" s="86" t="s">
        <v>286</v>
      </c>
    </row>
    <row r="42" spans="1:10">
      <c r="A42" s="71" t="str">
        <f>'Eingabe Dokumentenanalyse'!A64</f>
        <v>2.1 Arbeitszeit</v>
      </c>
      <c r="B42" s="75"/>
      <c r="C42" s="93"/>
    </row>
    <row r="43" spans="1:10">
      <c r="A43" s="72" t="str">
        <f>'Eingabe Dokumentenanalyse'!A65</f>
        <v>2.1.1 Wird Mehrarbeit/werden Überstunden geleistet?</v>
      </c>
      <c r="B43" s="73">
        <f>IF('Eingabe Dokumentenanalyse'!F66&gt;4,0,'Eingabe Dokumentenanalyse'!F66)</f>
        <v>0</v>
      </c>
      <c r="C43" s="94">
        <f>IF(B43=1,3,IF(B43=2,2,IF(B43=3,1,0)))</f>
        <v>0</v>
      </c>
      <c r="D43" s="84" t="s">
        <v>250</v>
      </c>
    </row>
    <row r="44" spans="1:10">
      <c r="A44" s="72" t="str">
        <f>'Eingabe Dokumentenanalyse'!A67</f>
        <v>2.1.2 Wie werden Überstunden abgegolten?</v>
      </c>
      <c r="B44" s="73">
        <f>IF('Eingabe Dokumentenanalyse'!F68&gt;4,0,'Eingabe Dokumentenanalyse'!F68)</f>
        <v>0</v>
      </c>
      <c r="C44" s="94">
        <f>IF(B44=1,3,IF(B44=2,2,IF(B44=3,1,0)))</f>
        <v>0</v>
      </c>
      <c r="D44" s="84" t="s">
        <v>250</v>
      </c>
    </row>
    <row r="45" spans="1:10">
      <c r="A45" s="72" t="str">
        <f>'Eingabe Dokumentenanalyse'!A69</f>
        <v>2.1.3 Inwieweit sind die Arbeitszeiten vorhersehbar? (Bekanntgabe des Dienstplans)</v>
      </c>
      <c r="B45" s="73">
        <f>IF('Eingabe Dokumentenanalyse'!F70&gt;4,0,'Eingabe Dokumentenanalyse'!F70)</f>
        <v>0</v>
      </c>
      <c r="C45" s="94">
        <f>IF(B45=1,3,IF(B45=2,2,IF(B45=3,1,0)))</f>
        <v>0</v>
      </c>
      <c r="D45" s="84" t="s">
        <v>250</v>
      </c>
    </row>
    <row r="46" spans="1:10">
      <c r="A46" s="72" t="str">
        <f>'Eingabe Dokumentenanalyse'!A71</f>
        <v>2.1.4 Wird Nachtarbeit geleistet? (zwischen 23.00 und 6.00 Uhr)</v>
      </c>
      <c r="B46" s="73">
        <f>IF('Eingabe Dokumentenanalyse'!F72&gt;4,0,'Eingabe Dokumentenanalyse'!F72)</f>
        <v>0</v>
      </c>
      <c r="C46" s="94">
        <f>IF(B46=1,3,IF(B46=2,2,IF(B46=3,1,0)))</f>
        <v>0</v>
      </c>
      <c r="D46" s="84" t="s">
        <v>250</v>
      </c>
    </row>
    <row r="47" spans="1:10" ht="25.5">
      <c r="A47" s="72" t="str">
        <f>'Eingabe Dokumentenanalyse'!A73</f>
        <v>2.1.5 Gibt es geteilte Dienste? (Schicht, die von einer Pause von mehr als 90 Minuten unterbrochen wird)</v>
      </c>
      <c r="B47" s="73">
        <f>IF('Eingabe Dokumentenanalyse'!F74&gt;4,0,'Eingabe Dokumentenanalyse'!F74)</f>
        <v>0</v>
      </c>
      <c r="C47" s="94">
        <f>IF(B47=1,3,IF(B47=2,1,0))</f>
        <v>0</v>
      </c>
      <c r="D47" s="84" t="s">
        <v>279</v>
      </c>
    </row>
    <row r="48" spans="1:10">
      <c r="A48" s="72" t="str">
        <f>'Eingabe Begehung'!A31</f>
        <v>2.1.6 Erfordert die Tätigkeit „Arbeit auf Abruf“ (Arbeiten je nach Bedarf)?</v>
      </c>
      <c r="B48" s="73">
        <f>IF('Eingabe Begehung'!F32&gt;4,0,'Eingabe Begehung'!F32)</f>
        <v>0</v>
      </c>
      <c r="C48" s="94">
        <f>IF(B48=1,3,IF(B48=2,2,IF(B48=3,1,0)))</f>
        <v>0</v>
      </c>
      <c r="D48" s="84" t="s">
        <v>280</v>
      </c>
    </row>
    <row r="49" spans="1:4">
      <c r="A49" s="72" t="str">
        <f>'Eingabe Begehung'!A33</f>
        <v>2.1.7 Wie ist das Pausensystem gestaltet?</v>
      </c>
      <c r="B49" s="73">
        <f>IF('Eingabe Begehung'!F34&gt;4,0,'Eingabe Begehung'!F34)</f>
        <v>0</v>
      </c>
      <c r="C49" s="94">
        <f>IF(B49=1,3,IF(B49=2,2,IF(B49=3,1,0)))</f>
        <v>0</v>
      </c>
      <c r="D49" s="84" t="s">
        <v>280</v>
      </c>
    </row>
    <row r="50" spans="1:4">
      <c r="A50" s="72" t="str">
        <f>'Eingabe Begehung'!A35</f>
        <v>2.1.8 Wie werden die Pausen gestaltet?</v>
      </c>
      <c r="B50" s="73">
        <f>IF('Eingabe Begehung'!F36&gt;4,0,'Eingabe Begehung'!F36)</f>
        <v>0</v>
      </c>
      <c r="C50" s="94">
        <f>IF(B50=1,3,IF(B50=2,2,IF(B50=3,1,0)))</f>
        <v>0</v>
      </c>
      <c r="D50" s="84" t="s">
        <v>280</v>
      </c>
    </row>
    <row r="51" spans="1:4">
      <c r="A51" s="72" t="str">
        <f>'Eingabe Begehung'!A37</f>
        <v>2.1.9 Verlaufen die Pausen störungsfrei?</v>
      </c>
      <c r="B51" s="73">
        <f>IF('Eingabe Begehung'!F38&gt;4,0,'Eingabe Begehung'!F38)</f>
        <v>0</v>
      </c>
      <c r="C51" s="94">
        <f>IF(B51=1,3,IF(B51=2,2,IF(B51=3,1,0)))</f>
        <v>0</v>
      </c>
      <c r="D51" s="84" t="s">
        <v>280</v>
      </c>
    </row>
    <row r="52" spans="1:4">
      <c r="A52" s="71" t="str">
        <f>'Eingabe Dokumentenanalyse'!A75</f>
        <v>2.2 Arbeitsablauf</v>
      </c>
      <c r="B52" s="75"/>
      <c r="C52" s="93"/>
    </row>
    <row r="53" spans="1:4">
      <c r="A53" s="72" t="str">
        <f>'Eingabe Dokumentenanalyse'!A76</f>
        <v>2.2.1 Gibt es Vorkehrungen, um Arbeitsdruck zu verhindern?</v>
      </c>
      <c r="B53" s="73"/>
      <c r="C53" s="88"/>
      <c r="D53" s="84" t="s">
        <v>282</v>
      </c>
    </row>
    <row r="54" spans="1:4">
      <c r="A54" s="76" t="str">
        <f>'Eingabe Dokumentenanalyse'!A77</f>
        <v>2.2.1.1 Personalbesetzungsplan entsprechend dem Arbeitsaufkommen</v>
      </c>
      <c r="B54" s="73">
        <f>IF('Eingabe Dokumentenanalyse'!F78&gt;4,0,'Eingabe Dokumentenanalyse'!F78)</f>
        <v>0</v>
      </c>
      <c r="C54" s="94">
        <f>IF(B54=1,3,IF(B54=2,1,IF(B54=3,5,0)))</f>
        <v>0</v>
      </c>
      <c r="D54" s="84" t="s">
        <v>283</v>
      </c>
    </row>
    <row r="55" spans="1:4">
      <c r="A55" s="76" t="str">
        <f>'Eingabe Dokumentenanalyse'!A79</f>
        <v>2.2.1.2 Kooperation mit Kolleginnen und Kollegen (z. B. Springereinsatz)</v>
      </c>
      <c r="B55" s="73">
        <f>IF('Eingabe Dokumentenanalyse'!F80&gt;4,0,'Eingabe Dokumentenanalyse'!F80)</f>
        <v>0</v>
      </c>
      <c r="C55" s="94">
        <f>IF(B55=1,3,IF(B55=2,1,IF(B55=3,5,0)))</f>
        <v>0</v>
      </c>
      <c r="D55" s="84" t="s">
        <v>283</v>
      </c>
    </row>
    <row r="56" spans="1:4">
      <c r="A56" s="76" t="str">
        <f>'Eingabe Dokumentenanalyse'!A81</f>
        <v>2.2.1.3 zusätzliche Beschäftigte (Zeitarbeit, geringfügig Beschäftigte, Wochenendkräfte etc.)</v>
      </c>
      <c r="B56" s="73">
        <f>IF('Eingabe Dokumentenanalyse'!F82&gt;4,0,'Eingabe Dokumentenanalyse'!F82)</f>
        <v>0</v>
      </c>
      <c r="C56" s="94">
        <f>IF(B56=1,3,IF(B56=2,1,IF(B56=3,5,0)))</f>
        <v>0</v>
      </c>
      <c r="D56" s="84" t="s">
        <v>283</v>
      </c>
    </row>
    <row r="57" spans="1:4" ht="51">
      <c r="A57" s="72" t="str">
        <f>'Eingabe Begehung'!A40</f>
        <v>2.2.2 Gibt es Arbeitsdruck? 
Dieser kann sich beispielsweise zeigen im Auftreten von Arbeitsfehlern oder Arbeitsrückgängen (Waren stapeln sich, Kundinnen und Kunden warten, die Arbeit kann nicht in der vertraglichen Arbeitszeit bewältigt werden)</v>
      </c>
      <c r="B57" s="73">
        <f>IF('Eingabe Begehung'!F41&gt;4,0,'Eingabe Begehung'!F41)</f>
        <v>0</v>
      </c>
      <c r="C57" s="94">
        <f>IF(B57=1,3,IF(B57=2,2,IF(B57=3,1,0)))</f>
        <v>0</v>
      </c>
      <c r="D57" s="84" t="s">
        <v>280</v>
      </c>
    </row>
    <row r="58" spans="1:4">
      <c r="A58" s="72" t="str">
        <f>'Eingabe Begehung'!A42</f>
        <v>2.2.3 Tritt Arbeitsdruck auf durch ...</v>
      </c>
      <c r="B58" s="73"/>
      <c r="C58" s="88"/>
      <c r="D58" s="84" t="s">
        <v>282</v>
      </c>
    </row>
    <row r="59" spans="1:4" ht="25.5">
      <c r="A59" s="76" t="str">
        <f>'Eingabe Begehung'!A43</f>
        <v>2.2.3.1 … festgelegte Zielvorgaben/Kennzahlen (z. B. Stückzahlen pro Stunde, saisonale Vorgaben)?</v>
      </c>
      <c r="B59" s="73">
        <f>IF('Eingabe Begehung'!F44&gt;4,0,'Eingabe Begehung'!F44)</f>
        <v>0</v>
      </c>
      <c r="C59" s="94">
        <f>IF(B59=1,3,IF(B59=2,1,IF(B59=3,5,0)))</f>
        <v>0</v>
      </c>
      <c r="D59" s="84" t="s">
        <v>286</v>
      </c>
    </row>
    <row r="60" spans="1:4" ht="15" customHeight="1">
      <c r="A60" s="76" t="str">
        <f>'Eingabe Begehung'!A45</f>
        <v>2.2.3.2 … ein technisch vorgegebenes Arbeitstempo (z. B. durch Förderanlagen)?</v>
      </c>
      <c r="B60" s="73">
        <f>IF('Eingabe Begehung'!F46&gt;4,0,'Eingabe Begehung'!F46)</f>
        <v>0</v>
      </c>
      <c r="C60" s="94">
        <f>IF(B60=1,3,IF(B60=2,1,IF(B60=3,5,0)))</f>
        <v>0</v>
      </c>
      <c r="D60" s="84" t="s">
        <v>286</v>
      </c>
    </row>
    <row r="61" spans="1:4">
      <c r="A61" s="76" t="str">
        <f>'Eingabe Begehung'!A47</f>
        <v>2.2.3.3 … die Arbeitsmenge?</v>
      </c>
      <c r="B61" s="73">
        <f>IF('Eingabe Begehung'!F48&gt;4,0,'Eingabe Begehung'!F48)</f>
        <v>0</v>
      </c>
      <c r="C61" s="94">
        <f>IF(B61=1,3,IF(B61=2,1,0))</f>
        <v>0</v>
      </c>
      <c r="D61" s="84" t="s">
        <v>281</v>
      </c>
    </row>
    <row r="62" spans="1:4">
      <c r="A62" s="76" t="str">
        <f>'Eingabe Begehung'!A49</f>
        <v>2.2.3.4 … Personalengpässe?</v>
      </c>
      <c r="B62" s="73">
        <f>IF('Eingabe Begehung'!F50&gt;4,0,'Eingabe Begehung'!F50)</f>
        <v>0</v>
      </c>
      <c r="C62" s="94">
        <f>IF(B62=1,3,IF(B62=2,1,0))</f>
        <v>0</v>
      </c>
      <c r="D62" s="84" t="s">
        <v>281</v>
      </c>
    </row>
    <row r="63" spans="1:4">
      <c r="A63" s="72" t="str">
        <f>'Eingabe Begehung'!A51</f>
        <v>2.2.4 Werden die Beschäftigten bei Arbeiten gestört oder unterbrochen?</v>
      </c>
      <c r="B63" s="73">
        <f>IF('Eingabe Begehung'!F52&gt;4,0,'Eingabe Begehung'!F52)</f>
        <v>0</v>
      </c>
      <c r="C63" s="94">
        <f>IF(B63=1,3,IF(B63=2,2,IF(B63=3,1,0)))</f>
        <v>0</v>
      </c>
      <c r="D63" s="84" t="s">
        <v>280</v>
      </c>
    </row>
    <row r="64" spans="1:4">
      <c r="A64" s="71" t="str">
        <f>'Eingabe Dokumentenanalyse'!A83</f>
        <v>2.3 Kommunikation und Kooperation</v>
      </c>
      <c r="B64" s="75"/>
      <c r="C64" s="93"/>
    </row>
    <row r="65" spans="1:4" ht="25.5">
      <c r="A65" s="72" t="str">
        <f>'Eingabe Begehung'!A54</f>
        <v>2.3.1 Besteht die Möglichkeit, dass sich die Beschäftigten abstimmen oder zusammenarbeiten?</v>
      </c>
      <c r="B65" s="73">
        <f>IF('Eingabe Begehung'!F55&gt;4,0,'Eingabe Begehung'!F55)</f>
        <v>0</v>
      </c>
      <c r="C65" s="94">
        <f>IF(B65=1,3,IF(B65=2,2,IF(B65=3,1,0)))</f>
        <v>0</v>
      </c>
      <c r="D65" s="84" t="s">
        <v>280</v>
      </c>
    </row>
    <row r="66" spans="1:4" ht="38.25">
      <c r="A66" s="72" t="str">
        <f>'Eingabe Begehung'!A56</f>
        <v>2.3.2 Existieren Maßnahmen, um sicherzustellen, dass die Tätigkeit trotz Sprachbarrieren ausgeführt werden kann (z. B. durch mehrsprachige Aushänge, mehrsprachig ausgelegte Kommissioniersysteme)?</v>
      </c>
      <c r="B66" s="73">
        <f>IF('Eingabe Begehung'!F57&gt;4,0,'Eingabe Begehung'!F57)</f>
        <v>0</v>
      </c>
      <c r="C66" s="94">
        <f>IF(B66=1,3,IF(B66=2,2,IF(B66=3,1,IF(B66=4,5,0))))</f>
        <v>0</v>
      </c>
      <c r="D66" s="84" t="s">
        <v>284</v>
      </c>
    </row>
    <row r="67" spans="1:4">
      <c r="A67" s="72" t="str">
        <f>'Eingabe Begehung'!A58</f>
        <v>2.3.3 Erfolgt Zuarbeit von Kolleginnen und Kollegen termin- und qualitätsgerecht?</v>
      </c>
      <c r="B67" s="73">
        <f>IF('Eingabe Begehung'!F59&gt;4,0,'Eingabe Begehung'!F59)</f>
        <v>0</v>
      </c>
      <c r="C67" s="94">
        <f>IF(B67=1,3,IF(B67=2,1,IF(B67=3,5,0)))</f>
        <v>0</v>
      </c>
      <c r="D67" s="84" t="s">
        <v>286</v>
      </c>
    </row>
    <row r="68" spans="1:4" ht="25.5">
      <c r="A68" s="72" t="str">
        <f>'Eingabe Begehung'!A60</f>
        <v>2.3.4 Gibt es Möglichkeiten zum fachlichen Austausch mit Kolleginnen und Kollegen (z. B. im Rahmen von Besprechungen/Schichtübergaben)?</v>
      </c>
      <c r="B68" s="73">
        <f>IF('Eingabe Begehung'!F61&gt;4,0,'Eingabe Begehung'!F61)</f>
        <v>0</v>
      </c>
      <c r="C68" s="94">
        <f>IF(B68=1,3,IF(B68=2,2,IF(B68=3,1,0)))</f>
        <v>0</v>
      </c>
      <c r="D68" s="84" t="s">
        <v>280</v>
      </c>
    </row>
    <row r="69" spans="1:4" ht="25.5">
      <c r="A69" s="72" t="str">
        <f>'Eingabe Begehung'!A62</f>
        <v>2.3.5 Gibt es Möglichkeiten zum fachlichen Austausch mit Führungskräften (z. B. im Rahmen von Besprechungen)?</v>
      </c>
      <c r="B69" s="73">
        <f>IF('Eingabe Begehung'!F63&gt;4,0,'Eingabe Begehung'!F63)</f>
        <v>0</v>
      </c>
      <c r="C69" s="94">
        <f>IF(B69=1,3,IF(B69=2,2,IF(B69=3,1,0)))</f>
        <v>0</v>
      </c>
      <c r="D69" s="84" t="s">
        <v>280</v>
      </c>
    </row>
    <row r="70" spans="1:4" ht="25.5">
      <c r="A70" s="72" t="str">
        <f>'Eingabe Begehung'!A64</f>
        <v>2.3.6 Wie häufig gibt es geplante Besprechungen? (z. B. über Arbeitsabläufe, Produkte, Zusammenarbeit)</v>
      </c>
      <c r="B70" s="73">
        <f>IF('Eingabe Begehung'!F65&gt;4,0,'Eingabe Begehung'!F65)</f>
        <v>0</v>
      </c>
      <c r="C70" s="94">
        <f>IF(B70=1,3,IF(B70=2,2,IF(B70=3,1,0)))</f>
        <v>0</v>
      </c>
      <c r="D70" s="84" t="s">
        <v>280</v>
      </c>
    </row>
    <row r="71" spans="1:4" ht="38.25">
      <c r="A71" s="72" t="str">
        <f>'Eingabe Dokumentenanalyse'!A84</f>
        <v xml:space="preserve">2.3.7 Wird bei Konflikten mit anderen Personen (z. B. im Team oder mit betriebsfremden Personen) Unterstützung zur Verfügung gestellt (z. B. fester Ansprechpartner für Probleme, Sozialberatung)? </v>
      </c>
      <c r="B71" s="73">
        <f>IF('Eingabe Dokumentenanalyse'!F85&gt;4,0,'Eingabe Dokumentenanalyse'!F85)</f>
        <v>0</v>
      </c>
      <c r="C71" s="94">
        <f>IF(B71=1,3,IF(B71=2,2,IF(B71=3,1,0)))</f>
        <v>0</v>
      </c>
      <c r="D71" s="84" t="s">
        <v>250</v>
      </c>
    </row>
    <row r="72" spans="1:4">
      <c r="A72" s="71" t="str">
        <f>'Eingabe Dokumentenanalyse'!A87</f>
        <v>3.1 Kolleginnen und Kollegen</v>
      </c>
      <c r="B72" s="75"/>
      <c r="C72" s="93"/>
    </row>
    <row r="73" spans="1:4" ht="25.5">
      <c r="A73" s="72" t="str">
        <f>'Eingabe Dokumentenanalyse'!A88</f>
        <v>3.1.1 Gibt es Aktivitäten zur Verbesserung des sozialen Klimas im Unternehmen/Arbeitsbereich (z. B. Betriebsausflüge, Feiern)?</v>
      </c>
      <c r="B73" s="73">
        <f>IF('Eingabe Dokumentenanalyse'!F89&gt;4,0,'Eingabe Dokumentenanalyse'!F89)</f>
        <v>0</v>
      </c>
      <c r="C73" s="94">
        <f>IF(B73=1,3,IF(B73=2,1,0))</f>
        <v>0</v>
      </c>
      <c r="D73" s="84" t="s">
        <v>279</v>
      </c>
    </row>
    <row r="74" spans="1:4" ht="25.5">
      <c r="A74" s="72" t="str">
        <f>'Eingabe Dokumentenanalyse'!A90</f>
        <v>3.1.2 Gibt es Möglichkeiten, Konflikte im Team zu besprechen (z. B. im Rahmen von Teambesprechungen oder mit der Personalvertretung)?</v>
      </c>
      <c r="B74" s="73">
        <f>IF('Eingabe Dokumentenanalyse'!F91&gt;4,0,'Eingabe Dokumentenanalyse'!F91)</f>
        <v>0</v>
      </c>
      <c r="C74" s="94">
        <f>IF(B74=1,3,IF(B74=2,1,0))</f>
        <v>0</v>
      </c>
      <c r="D74" s="84" t="s">
        <v>279</v>
      </c>
    </row>
    <row r="75" spans="1:4" ht="25.5">
      <c r="A75" s="72" t="str">
        <f>'Eingabe Begehung'!A68</f>
        <v>3.1.3 Bestehen Unterstützungsmöglichkeiten durch Kolleginnen und Kollegen (z. B. bei herausfordernden Arbeitssituationen)?</v>
      </c>
      <c r="B75" s="73">
        <f>IF('Eingabe Begehung'!F69&gt;4,0,'Eingabe Begehung'!F69)</f>
        <v>0</v>
      </c>
      <c r="C75" s="94">
        <f>IF(B75=1,3,IF(B75=2,2,IF(B75=3,1,0)))</f>
        <v>0</v>
      </c>
      <c r="D75" s="84" t="s">
        <v>280</v>
      </c>
    </row>
    <row r="76" spans="1:4" ht="25.5">
      <c r="A76" s="72" t="str">
        <f>'Eingabe Begehung'!A70</f>
        <v>3.1.4 Ist die Arbeitsatmosphäre zwischen den Kolleginnen und Kollegen gekennzeichnet durch gegenseitige Akzeptanz, Wertschätzung und Vertrauen?</v>
      </c>
      <c r="B76" s="73">
        <f>IF('Eingabe Begehung'!F71&gt;4,0,'Eingabe Begehung'!F71)</f>
        <v>0</v>
      </c>
      <c r="C76" s="94">
        <f>IF(B76=1,3,IF(B76=2,2,IF(B76=3,1,0)))</f>
        <v>0</v>
      </c>
      <c r="D76" s="84" t="s">
        <v>280</v>
      </c>
    </row>
    <row r="77" spans="1:4" ht="25.5">
      <c r="A77" s="72" t="str">
        <f>'Eingabe Begehung'!A72</f>
        <v>3.1.5 Treten zwischen den Kolleginnen und Kollegen im Arbeitsbereich Spannungen oder Konflikte auf?</v>
      </c>
      <c r="B77" s="73">
        <f>IF('Eingabe Begehung'!F73&gt;4,0,'Eingabe Begehung'!F73)</f>
        <v>0</v>
      </c>
      <c r="C77" s="94">
        <f>IF(B77=1,3,IF(B77=2,2,IF(B77=3,1,0)))</f>
        <v>0</v>
      </c>
      <c r="D77" s="84" t="s">
        <v>280</v>
      </c>
    </row>
    <row r="78" spans="1:4">
      <c r="A78" s="72" t="str">
        <f>'Eingabe Begehung'!A74</f>
        <v>3.1.6 Können Probleme oder heikle Themen im Arbeitsbereich offen angesprochen werden?</v>
      </c>
      <c r="B78" s="73">
        <f>IF('Eingabe Begehung'!F75&gt;4,0,'Eingabe Begehung'!F75)</f>
        <v>0</v>
      </c>
      <c r="C78" s="94">
        <f>IF(B78=1,3,IF(B78=2,2,IF(B78=3,1,0)))</f>
        <v>0</v>
      </c>
      <c r="D78" s="84" t="s">
        <v>280</v>
      </c>
    </row>
    <row r="79" spans="1:4">
      <c r="A79" s="71" t="str">
        <f>'Eingabe Dokumentenanalyse'!A92</f>
        <v>3.2 Vorgesetzte</v>
      </c>
      <c r="B79" s="75"/>
      <c r="C79" s="93"/>
    </row>
    <row r="80" spans="1:4">
      <c r="A80" s="72" t="str">
        <f>'Eingabe Dokumentenanalyse'!A93</f>
        <v>3.2.1 Gibt es geplante Mitarbeitergespräche?</v>
      </c>
      <c r="B80" s="73">
        <f>IF('Eingabe Dokumentenanalyse'!F94&gt;4,0,'Eingabe Dokumentenanalyse'!F94)</f>
        <v>0</v>
      </c>
      <c r="C80" s="94">
        <f t="shared" ref="C80:C85" si="1">IF(B80=1,3,IF(B80=2,2,IF(B80=3,1,0)))</f>
        <v>0</v>
      </c>
      <c r="D80" s="84" t="s">
        <v>250</v>
      </c>
    </row>
    <row r="81" spans="1:4">
      <c r="A81" s="72" t="str">
        <f>'Eingabe Dokumentenanalyse'!A95</f>
        <v>3.2.2 Wie häufig werden geplante Mitarbeitergespräche durchgeführt?</v>
      </c>
      <c r="B81" s="73">
        <f>IF('Eingabe Dokumentenanalyse'!F96&gt;4,0,'Eingabe Dokumentenanalyse'!F96)</f>
        <v>0</v>
      </c>
      <c r="C81" s="94">
        <f t="shared" si="1"/>
        <v>0</v>
      </c>
      <c r="D81" s="84" t="s">
        <v>250</v>
      </c>
    </row>
    <row r="82" spans="1:4">
      <c r="A82" s="72" t="str">
        <f>'Eingabe Begehung'!A77</f>
        <v>3.2.3 Trägt die Führungskraft des Arbeitsbereichs zu einer guten Arbeitsatmosphäre bei?</v>
      </c>
      <c r="B82" s="73">
        <f>IF('Eingabe Begehung'!F78&gt;4,0,'Eingabe Begehung'!F78)</f>
        <v>0</v>
      </c>
      <c r="C82" s="94">
        <f t="shared" si="1"/>
        <v>0</v>
      </c>
      <c r="D82" s="84" t="s">
        <v>280</v>
      </c>
    </row>
    <row r="83" spans="1:4" ht="25.5">
      <c r="A83" s="72" t="str">
        <f>'Eingabe Begehung'!A79</f>
        <v>3.2.4 Vermittelt die Führungskraft des Arbeitsbereichs den Beschäftigten Wertschätzung und Anerkennung?</v>
      </c>
      <c r="B83" s="73">
        <f>IF('Eingabe Begehung'!F80&gt;4,0,'Eingabe Begehung'!F80)</f>
        <v>0</v>
      </c>
      <c r="C83" s="94">
        <f t="shared" si="1"/>
        <v>0</v>
      </c>
      <c r="D83" s="84" t="s">
        <v>280</v>
      </c>
    </row>
    <row r="84" spans="1:4">
      <c r="A84" s="72" t="str">
        <f>'Eingabe Begehung'!A81</f>
        <v>3.2.5 Erhalten die Beschäftigten arbeitsbezogene Rückmeldungen durch Führungskräfte?</v>
      </c>
      <c r="B84" s="73">
        <f>IF('Eingabe Begehung'!F82&gt;4,0,'Eingabe Begehung'!F82)</f>
        <v>0</v>
      </c>
      <c r="C84" s="94">
        <f t="shared" si="1"/>
        <v>0</v>
      </c>
      <c r="D84" s="84" t="s">
        <v>280</v>
      </c>
    </row>
    <row r="85" spans="1:4" ht="25.5">
      <c r="A85" s="72" t="str">
        <f>'Eingabe Begehung'!A83</f>
        <v>3.2.6 Bestehen Unterstützungsmöglichkeiten durch Führungskräfte (z. B. bei herausfordernden Arbeitssituationen)?</v>
      </c>
      <c r="B85" s="73">
        <f>IF('Eingabe Begehung'!F84&gt;4,0,'Eingabe Begehung'!F84)</f>
        <v>0</v>
      </c>
      <c r="C85" s="94">
        <f t="shared" si="1"/>
        <v>0</v>
      </c>
      <c r="D85" s="84" t="s">
        <v>280</v>
      </c>
    </row>
    <row r="86" spans="1:4">
      <c r="A86" s="71" t="str">
        <f>'Eingabe Begehung'!A87</f>
        <v>4.1 Physikalische und chemische Faktoren</v>
      </c>
      <c r="B86" s="75"/>
      <c r="C86" s="93"/>
    </row>
    <row r="87" spans="1:4" ht="25.5">
      <c r="A87" s="72" t="str">
        <f>'Eingabe Begehung'!A88</f>
        <v>4.1.1 Tritt bei der Arbeit Lärm durch Maschinen, Werkzeuge, Fahrzeuge oder andere Arbeitsmittel auf?</v>
      </c>
      <c r="B87" s="73">
        <f>IF('Eingabe Begehung'!F89&gt;4,0,'Eingabe Begehung'!F89)</f>
        <v>0</v>
      </c>
      <c r="C87" s="94">
        <f t="shared" ref="C87:C94" si="2">IF(B87=1,3,IF(B87=2,2,IF(B87=3,1,0)))</f>
        <v>0</v>
      </c>
      <c r="D87" s="84" t="s">
        <v>280</v>
      </c>
    </row>
    <row r="88" spans="1:4">
      <c r="A88" s="72" t="str">
        <f>'Eingabe Begehung'!A90</f>
        <v>4.1.2 Tritt bei der Arbeit Lärm durch ausgestellte Waren (z. B. TV-Geräte) auf?</v>
      </c>
      <c r="B88" s="73">
        <f>IF('Eingabe Begehung'!F91&gt;4,0,'Eingabe Begehung'!F91)</f>
        <v>0</v>
      </c>
      <c r="C88" s="94">
        <f>IF(B88=1,3,IF(B88=2,2,IF(B88=3,1,IF(B88=4,5,0))))</f>
        <v>0</v>
      </c>
      <c r="D88" s="84" t="s">
        <v>284</v>
      </c>
    </row>
    <row r="89" spans="1:4">
      <c r="A89" s="72" t="str">
        <f>'Eingabe Begehung'!A92</f>
        <v>4.1.3 Tritt bei der Arbeit Lärm durch Menschen auf?</v>
      </c>
      <c r="B89" s="73">
        <f>IF('Eingabe Begehung'!F93&gt;4,0,'Eingabe Begehung'!F93)</f>
        <v>0</v>
      </c>
      <c r="C89" s="94">
        <f t="shared" si="2"/>
        <v>0</v>
      </c>
      <c r="D89" s="84" t="s">
        <v>280</v>
      </c>
    </row>
    <row r="90" spans="1:4">
      <c r="A90" s="72" t="str">
        <f>'Eingabe Begehung'!A94</f>
        <v>4.1.4 Ist das Licht für die Arbeitsaufgabe ausreichend?</v>
      </c>
      <c r="B90" s="73">
        <f>IF('Eingabe Begehung'!F95&gt;4,0,'Eingabe Begehung'!F95)</f>
        <v>0</v>
      </c>
      <c r="C90" s="94">
        <f t="shared" si="2"/>
        <v>0</v>
      </c>
      <c r="D90" s="84" t="s">
        <v>280</v>
      </c>
    </row>
    <row r="91" spans="1:4">
      <c r="A91" s="72" t="str">
        <f>'Eingabe Begehung'!A96</f>
        <v>4.1.5 Kann die Arbeit ohne Einwirkung von Zugluft ausgeübt werden?</v>
      </c>
      <c r="B91" s="73">
        <f>IF('Eingabe Begehung'!F97&gt;4,0,'Eingabe Begehung'!F97)</f>
        <v>0</v>
      </c>
      <c r="C91" s="94">
        <f t="shared" si="2"/>
        <v>0</v>
      </c>
      <c r="D91" s="84" t="s">
        <v>280</v>
      </c>
    </row>
    <row r="92" spans="1:4">
      <c r="A92" s="72" t="str">
        <f>'Eingabe Begehung'!A98</f>
        <v>4.1.6 Ist die Raumtemperatur der geforderten Arbeit angepasst?</v>
      </c>
      <c r="B92" s="73">
        <f>IF('Eingabe Begehung'!F99&gt;4,0,'Eingabe Begehung'!F99)</f>
        <v>0</v>
      </c>
      <c r="C92" s="94">
        <f t="shared" si="2"/>
        <v>0</v>
      </c>
      <c r="D92" s="84" t="s">
        <v>280</v>
      </c>
    </row>
    <row r="93" spans="1:4">
      <c r="A93" s="72" t="str">
        <f>'Eingabe Begehung'!A100</f>
        <v>4.1.7 Ist die Luft sauber (staub- und rauchfrei, ohne unangenehme Gerüche)?</v>
      </c>
      <c r="B93" s="73">
        <f>IF('Eingabe Begehung'!F101&gt;4,0,'Eingabe Begehung'!F101)</f>
        <v>0</v>
      </c>
      <c r="C93" s="94">
        <f t="shared" si="2"/>
        <v>0</v>
      </c>
      <c r="D93" s="84" t="s">
        <v>280</v>
      </c>
    </row>
    <row r="94" spans="1:4">
      <c r="A94" s="72" t="str">
        <f>'Eingabe Begehung'!A102</f>
        <v>4.1.8 Ist die Luftfeuchtigkeit ausreichend (d. h. ist die Luft nicht zu trocken)?</v>
      </c>
      <c r="B94" s="73">
        <f>IF('Eingabe Begehung'!F103&gt;4,0,'Eingabe Begehung'!F103)</f>
        <v>0</v>
      </c>
      <c r="C94" s="94">
        <f t="shared" si="2"/>
        <v>0</v>
      </c>
      <c r="D94" s="84" t="s">
        <v>280</v>
      </c>
    </row>
    <row r="95" spans="1:4">
      <c r="A95" s="71" t="str">
        <f>'Eingabe Begehung'!A104</f>
        <v>4.2 Physische Faktoren</v>
      </c>
      <c r="B95" s="75"/>
      <c r="C95" s="93"/>
    </row>
    <row r="96" spans="1:4">
      <c r="A96" s="72" t="str">
        <f>'Eingabe Begehung'!A105</f>
        <v>4.2.1 Welche körperlichen Anforderungen sind gegeben?</v>
      </c>
      <c r="B96" s="73"/>
      <c r="C96" s="88"/>
      <c r="D96" s="84" t="s">
        <v>282</v>
      </c>
    </row>
    <row r="97" spans="1:4">
      <c r="A97" s="76" t="str">
        <f>'Eingabe Begehung'!A106</f>
        <v>4.2.1.1 Erfolgt die Tätigkeit überwiegend nur im Sitzen, nur im Stehen oder nur im Gehen?</v>
      </c>
      <c r="B97" s="73">
        <f>IF('Eingabe Begehung'!F107&gt;4,0,'Eingabe Begehung'!F107)</f>
        <v>0</v>
      </c>
      <c r="C97" s="94">
        <f>IF(B97=1,3,IF(B97=2,1,0))</f>
        <v>0</v>
      </c>
      <c r="D97" s="84" t="s">
        <v>281</v>
      </c>
    </row>
    <row r="98" spans="1:4">
      <c r="A98" s="76" t="str">
        <f>'Eingabe Begehung'!A108</f>
        <v>4.2.1.2 Verlangt die Tätigkeit Hocken oder Knien?</v>
      </c>
      <c r="B98" s="73">
        <f>IF('Eingabe Begehung'!F109&gt;4,0,'Eingabe Begehung'!F109)</f>
        <v>0</v>
      </c>
      <c r="C98" s="94">
        <f>IF(B98=1,3,IF(B98=2,1,0))</f>
        <v>0</v>
      </c>
      <c r="D98" s="84" t="s">
        <v>281</v>
      </c>
    </row>
    <row r="99" spans="1:4">
      <c r="A99" s="76" t="str">
        <f>'Eingabe Begehung'!A110</f>
        <v>4.2.1.3 Verlangt die Tätigkeit Über-Kopf-Arbeit?</v>
      </c>
      <c r="B99" s="73">
        <f>IF('Eingabe Begehung'!F111&gt;4,0,'Eingabe Begehung'!F111)</f>
        <v>0</v>
      </c>
      <c r="C99" s="94">
        <f>IF(B99=1,3,IF(B99=2,1,0))</f>
        <v>0</v>
      </c>
      <c r="D99" s="84" t="s">
        <v>281</v>
      </c>
    </row>
    <row r="100" spans="1:4">
      <c r="A100" s="76" t="str">
        <f>'Eingabe Begehung'!A112</f>
        <v>4.2.1.4 Erfordert die Tätigkeit überwiegend gleichartige, sich wiederholende Bewegungen?</v>
      </c>
      <c r="B100" s="73">
        <f>IF('Eingabe Begehung'!F113&gt;4,0,'Eingabe Begehung'!F113)</f>
        <v>0</v>
      </c>
      <c r="C100" s="94">
        <f>IF(B100=1,3,IF(B100=2,1,0))</f>
        <v>0</v>
      </c>
      <c r="D100" s="84" t="s">
        <v>281</v>
      </c>
    </row>
    <row r="101" spans="1:4">
      <c r="A101" s="72" t="str">
        <f>'Eingabe Begehung'!A114</f>
        <v>4.2.2 Lassen sich die Aufgaben körpernah erledigen?</v>
      </c>
      <c r="B101" s="73">
        <f>IF('Eingabe Begehung'!F115&gt;4,0,'Eingabe Begehung'!F115)</f>
        <v>0</v>
      </c>
      <c r="C101" s="94">
        <f>IF(B101=1,3,IF(B101=2,2,IF(B101=3,1,0)))</f>
        <v>0</v>
      </c>
      <c r="D101" s="84" t="s">
        <v>280</v>
      </c>
    </row>
    <row r="102" spans="1:4">
      <c r="A102" s="72" t="str">
        <f>'Eingabe Begehung'!A116</f>
        <v>4.2.3 Sind Verdrehungen des Körpers ausgeschlossen?</v>
      </c>
      <c r="B102" s="73">
        <f>IF('Eingabe Begehung'!F117&gt;4,0,'Eingabe Begehung'!F117)</f>
        <v>0</v>
      </c>
      <c r="C102" s="94">
        <f>IF(B102=1,3,IF(B102=2,2,IF(B102=3,1,0)))</f>
        <v>0</v>
      </c>
      <c r="D102" s="84" t="s">
        <v>280</v>
      </c>
    </row>
    <row r="103" spans="1:4" ht="25.5">
      <c r="A103" s="72" t="str">
        <f>'Eingabe Begehung'!A118</f>
        <v>4.2.4 Werden während der Arbeitszeit schwere körperliche Anstrengungen vermieden (z. B. schwere Gegenstände heben, tragen, ziehen, schieben)?</v>
      </c>
      <c r="B103" s="73">
        <f>IF('Eingabe Begehung'!F119&gt;4,0,'Eingabe Begehung'!F119)</f>
        <v>0</v>
      </c>
      <c r="C103" s="94">
        <f>IF(B103=1,3,IF(B103=2,2,IF(B103=3,1,0)))</f>
        <v>0</v>
      </c>
      <c r="D103" s="84" t="s">
        <v>280</v>
      </c>
    </row>
    <row r="104" spans="1:4">
      <c r="A104" s="71" t="str">
        <f>'Eingabe Begehung'!A120</f>
        <v>4.3 Arbeitsplatz- und Informationsgestaltung </v>
      </c>
      <c r="B104" s="75"/>
      <c r="C104" s="93"/>
    </row>
    <row r="105" spans="1:4">
      <c r="A105" s="72" t="str">
        <f>'Eingabe Begehung'!A121</f>
        <v>4.3.1 Ist der Arbeitsbereich übersichtlich gestaltet?</v>
      </c>
      <c r="B105" s="73">
        <f>IF('Eingabe Begehung'!F122&gt;4,0,'Eingabe Begehung'!F122)</f>
        <v>0</v>
      </c>
      <c r="C105" s="94">
        <f>IF(B105=1,3,IF(B105=2,2,IF(B105=3,1,0)))</f>
        <v>0</v>
      </c>
      <c r="D105" s="84" t="s">
        <v>280</v>
      </c>
    </row>
    <row r="106" spans="1:4">
      <c r="A106" s="72" t="str">
        <f>'Eingabe Begehung'!A123</f>
        <v>4.3.2 Ist der Arbeitsbereich sauber und ordentlich?</v>
      </c>
      <c r="B106" s="73">
        <f>IF('Eingabe Begehung'!F124&gt;4,0,'Eingabe Begehung'!F124)</f>
        <v>0</v>
      </c>
      <c r="C106" s="94">
        <f>IF(B106=1,3,IF(B106=2,2,IF(B106=3,1,0)))</f>
        <v>0</v>
      </c>
      <c r="D106" s="84" t="s">
        <v>280</v>
      </c>
    </row>
    <row r="107" spans="1:4">
      <c r="A107" s="72" t="str">
        <f>'Eingabe Begehung'!A125</f>
        <v>4.3.3 Können sich die Beschäftigten im Arbeitsbereich frei bewegen ohne anzustoßen?</v>
      </c>
      <c r="B107" s="73">
        <f>IF('Eingabe Begehung'!F126&gt;4,0,'Eingabe Begehung'!F126)</f>
        <v>0</v>
      </c>
      <c r="C107" s="94">
        <f>IF(B107=1,3,IF(B107=2,2,IF(B107=3,1,0)))</f>
        <v>0</v>
      </c>
      <c r="D107" s="84" t="s">
        <v>280</v>
      </c>
    </row>
    <row r="108" spans="1:4" ht="25.5">
      <c r="A108" s="72" t="str">
        <f>'Eingabe Begehung'!A127</f>
        <v>4.3.4 Sind am Arbeitsplatz Anpassungen an verschiedene Körpermaße bzw. Körperhaltungen möglich (z. B. durch höherverstellbare Tische und/oder Stühle)?</v>
      </c>
      <c r="B108" s="73">
        <f>IF('Eingabe Begehung'!F128&gt;4,0,'Eingabe Begehung'!F128)</f>
        <v>0</v>
      </c>
      <c r="C108" s="94">
        <f>IF(B108=1,3,IF(B108=2,2,IF(B108=3,1,0)))</f>
        <v>0</v>
      </c>
      <c r="D108" s="84" t="s">
        <v>280</v>
      </c>
    </row>
    <row r="109" spans="1:4" ht="25.5">
      <c r="A109" s="72" t="str">
        <f>'Eingabe Begehung'!A129</f>
        <v>4.3.5 Sind alle notwendigen optischen Warnsignale und Informationen am Arbeitsplatz vorhanden?</v>
      </c>
      <c r="B109" s="73">
        <f>IF('Eingabe Begehung'!F130&gt;4,0,'Eingabe Begehung'!F130)</f>
        <v>0</v>
      </c>
      <c r="C109" s="94">
        <f>IF(B109=1,3,IF(B109=2,1,0))</f>
        <v>0</v>
      </c>
      <c r="D109" s="84" t="s">
        <v>281</v>
      </c>
    </row>
    <row r="110" spans="1:4" ht="25.5">
      <c r="A110" s="72" t="str">
        <f>'Eingabe Begehung'!A131</f>
        <v>4.3.6 Sind notwendige optische Warnsignale und Informationen am Arbeitsplatz uneingeschränkt wahrnehmbar?</v>
      </c>
      <c r="B110" s="73">
        <f>IF('Eingabe Begehung'!F132&gt;4,0,'Eingabe Begehung'!F132)</f>
        <v>0</v>
      </c>
      <c r="C110" s="94">
        <f>IF(B110=1,3,IF(B110=2,1,0))</f>
        <v>0</v>
      </c>
      <c r="D110" s="84" t="s">
        <v>281</v>
      </c>
    </row>
    <row r="111" spans="1:4" ht="25.5">
      <c r="A111" s="72" t="str">
        <f>'Eingabe Begehung'!A133</f>
        <v>4.3.7 Sind alle notwendigen akustischen Warnsignale und Informationen am Arbeitsplatz vorhanden?</v>
      </c>
      <c r="B111" s="73">
        <f>IF('Eingabe Begehung'!F134&gt;4,0,'Eingabe Begehung'!F134)</f>
        <v>0</v>
      </c>
      <c r="C111" s="94">
        <f>IF(B111=1,3,IF(B111=2,1,0))</f>
        <v>0</v>
      </c>
      <c r="D111" s="84" t="s">
        <v>281</v>
      </c>
    </row>
    <row r="112" spans="1:4" ht="25.5">
      <c r="A112" s="72" t="str">
        <f>'Eingabe Begehung'!A135</f>
        <v>4.3.8 Sind notwendige akustische Warnsignale und Informationen am Arbeitsplatz uneingeschränkt wahrnehmbar?</v>
      </c>
      <c r="B112" s="73">
        <f>IF('Eingabe Begehung'!F136&gt;4,0,'Eingabe Begehung'!F136)</f>
        <v>0</v>
      </c>
      <c r="C112" s="94">
        <f>IF(B112=1,3,IF(B112=2,1,0))</f>
        <v>0</v>
      </c>
      <c r="D112" s="84" t="s">
        <v>281</v>
      </c>
    </row>
    <row r="113" spans="1:4">
      <c r="A113" s="71" t="str">
        <f>'Eingabe Dokumentenanalyse'!A98</f>
        <v>4.4. Arbeitsmittel</v>
      </c>
      <c r="B113" s="75"/>
      <c r="C113" s="93"/>
    </row>
    <row r="114" spans="1:4" ht="25.5">
      <c r="A114" s="72" t="str">
        <f>'Eingabe Begehung'!A138</f>
        <v>4.4.1 Stehen zum Ausüben der Arbeit erforderliche Arbeits- und Hilfsmittel (z. B. Material, Werkzeug, Maschinen, Geräte) zur Verfügung?</v>
      </c>
      <c r="B114" s="73">
        <f>IF('Eingabe Begehung'!F139&gt;4,0,'Eingabe Begehung'!F139)</f>
        <v>0</v>
      </c>
      <c r="C114" s="94">
        <f>IF(B114=1,3,IF(B114=2,2,IF(B114=3,1,0)))</f>
        <v>0</v>
      </c>
      <c r="D114" s="84" t="s">
        <v>280</v>
      </c>
    </row>
    <row r="115" spans="1:4">
      <c r="A115" s="72" t="str">
        <f>'Eingabe Begehung'!A140</f>
        <v>4.4.2 Inwieweit sind die Arbeits- und Hilfsmittel vollständig funktionsfähig?</v>
      </c>
      <c r="B115" s="73">
        <f>IF('Eingabe Begehung'!F141&gt;4,0,'Eingabe Begehung'!F141)</f>
        <v>0</v>
      </c>
      <c r="C115" s="94">
        <f>IF(B115=1,3,IF(B115=2,2,IF(B115=3,1,0)))</f>
        <v>0</v>
      </c>
      <c r="D115" s="84" t="s">
        <v>280</v>
      </c>
    </row>
    <row r="116" spans="1:4" ht="25.5">
      <c r="A116" s="72" t="str">
        <f>'Eingabe Begehung'!A142</f>
        <v>4.4.3 Unterstützen die zur Verfügung stehenden Arbeits- und Hilfsmittel eine gesunde Körperhaltung?</v>
      </c>
      <c r="B116" s="73">
        <f>IF('Eingabe Begehung'!F143&gt;4,0,'Eingabe Begehung'!F143)</f>
        <v>0</v>
      </c>
      <c r="C116" s="94">
        <f>IF(B116=1,3,IF(B116=2,2,IF(B116=3,1,0)))</f>
        <v>0</v>
      </c>
      <c r="D116" s="84" t="s">
        <v>280</v>
      </c>
    </row>
    <row r="117" spans="1:4" ht="25.5">
      <c r="A117" s="72" t="str">
        <f>'Eingabe Begehung'!A144</f>
        <v>4.4.4 Steht zum Ausüben der Arbeit Arbeitsschutzbekleidung bzw. eine persönliche Schutzausrüstung bereit?</v>
      </c>
      <c r="B117" s="73">
        <f>IF('Eingabe Begehung'!F145&gt;4,0,'Eingabe Begehung'!F145)</f>
        <v>0</v>
      </c>
      <c r="C117" s="94">
        <f>IF(B117=1,3,IF(B117=2,2,IF(B117=3,1,IF(B117=4,5,0))))</f>
        <v>0</v>
      </c>
      <c r="D117" s="84" t="s">
        <v>284</v>
      </c>
    </row>
    <row r="118" spans="1:4" ht="39.75" customHeight="1">
      <c r="A118" s="72" t="str">
        <f>'Eingabe Begehung'!A146</f>
        <v>4.4.5 Bei Arbeit mit technischen Systemen (Kassen, Computer, Kommissioniersysteme, Maschinen oder andere technische Hilfsmittel): 
Die Software/Technik…</v>
      </c>
      <c r="B118" s="73"/>
      <c r="C118" s="88"/>
      <c r="D118" s="84" t="s">
        <v>282</v>
      </c>
    </row>
    <row r="119" spans="1:4">
      <c r="A119" s="76" t="str">
        <f>'Eingabe Begehung'!A147</f>
        <v>4.4.5.1 … macht auf Bedienungsfehler aufmerksam (z. B. durch Signale oder Dialogfelder).</v>
      </c>
      <c r="B119" s="73">
        <f>IF('Eingabe Begehung'!F148&gt;4,0,'Eingabe Begehung'!F148)</f>
        <v>0</v>
      </c>
      <c r="C119" s="94">
        <f>IF(B119=1,3,IF(B119=2,2,IF(B119=3,1,IF(B119=4,5,0))))</f>
        <v>0</v>
      </c>
      <c r="D119" s="84" t="s">
        <v>284</v>
      </c>
    </row>
    <row r="120" spans="1:4">
      <c r="A120" s="76" t="str">
        <f>'Eingabe Begehung'!A149</f>
        <v>4.4.5.2 … funktioniert zuverlässig ohne Programmabstürze.</v>
      </c>
      <c r="B120" s="73">
        <f>IF('Eingabe Begehung'!F150&gt;4,0,'Eingabe Begehung'!F150)</f>
        <v>0</v>
      </c>
      <c r="C120" s="94">
        <f>IF(B120=1,3,IF(B120=2,2,IF(B120=3,1,IF(B120=4,5,0))))</f>
        <v>0</v>
      </c>
      <c r="D120" s="84" t="s">
        <v>284</v>
      </c>
    </row>
    <row r="121" spans="1:4">
      <c r="A121" s="76" t="str">
        <f>'Eingabe Begehung'!A151</f>
        <v>4.4.5.3 … ist selbsterklärend und vom Arbeitsplatzinhaber steuerbar.</v>
      </c>
      <c r="B121" s="73">
        <f>IF('Eingabe Begehung'!F152&gt;4,0,'Eingabe Begehung'!F152)</f>
        <v>0</v>
      </c>
      <c r="C121" s="94">
        <f>IF(B121=1,3,IF(B121=2,2,IF(B121=3,1,IF(B121=4,5,0))))</f>
        <v>0</v>
      </c>
      <c r="D121" s="84" t="s">
        <v>284</v>
      </c>
    </row>
    <row r="122" spans="1:4">
      <c r="A122" s="76" t="str">
        <f>'Eingabe Begehung'!A153</f>
        <v>4.4.5.4 … bietet Hilfs- und Lernprogramme an bzw. es sind Schulungsunterlagen vorhanden.</v>
      </c>
      <c r="B122" s="73">
        <f>IF('Eingabe Begehung'!F154&gt;4,0,'Eingabe Begehung'!F154)</f>
        <v>0</v>
      </c>
      <c r="C122" s="94">
        <f>IF(B122=1,3,IF(B122=2,2,IF(B122=3,1,IF(B122=4,5,0))))</f>
        <v>0</v>
      </c>
      <c r="D122" s="84" t="s">
        <v>284</v>
      </c>
    </row>
    <row r="123" spans="1:4">
      <c r="A123" s="76" t="str">
        <f>'Eingabe Begehung'!A155</f>
        <v>4.4.5.5 … passt zur Arbeitsaufgabe.</v>
      </c>
      <c r="B123" s="73">
        <f>IF('Eingabe Begehung'!F156&gt;4,0,'Eingabe Begehung'!F156)</f>
        <v>0</v>
      </c>
      <c r="C123" s="94">
        <f>IF(B123=1,3,IF(B123=2,2,IF(B123=3,1,IF(B123=4,5,0))))</f>
        <v>0</v>
      </c>
      <c r="D123" s="84" t="s">
        <v>284</v>
      </c>
    </row>
    <row r="124" spans="1:4" ht="25.5">
      <c r="A124" s="85" t="str">
        <f>'Eingabe Dokumentenanalyse'!A99</f>
        <v>4.4.6 Werden Technologien für die Warenerkennung/-suche (z. B. mittels Barcodes, RFID) zur Leistungskontrolle oder Überwachung der Beschäftigten genutzt?</v>
      </c>
      <c r="B124" s="73">
        <f>IF('Eingabe Dokumentenanalyse'!F100&gt;4,0,'Eingabe Dokumentenanalyse'!F100)</f>
        <v>0</v>
      </c>
      <c r="C124" s="94">
        <f>IF(B124=1,3,IF(B124=2,1,0))</f>
        <v>0</v>
      </c>
      <c r="D124" s="84" t="s">
        <v>279</v>
      </c>
    </row>
  </sheetData>
  <sheetProtection password="BE25" sheet="1" objects="1" scenarios="1"/>
  <mergeCells count="1">
    <mergeCell ref="G23:J23"/>
  </mergeCells>
  <pageMargins left="0.7" right="0.7" top="0.78740157499999996" bottom="0.78740157499999996" header="0.3" footer="0.3"/>
  <pageSetup paperSize="9" scale="57" fitToHeight="0" orientation="landscape" r:id="rId1"/>
  <headerFooter>
    <oddHeader>&amp;C&amp;"Arial,Standard"&amp;10PegA-Expertencheck
&amp;A&amp;R&amp;G</oddHeader>
    <oddFooter>&amp;L&amp;"Arial,Standard"&amp;10&amp;D&amp;C&amp;"Arial,Standard"&amp;10© 2019 Berufsgenossenschaft Handel und Warenlogistik, Gesellschaft für Gute Arbeit mbH und Technische Universität Dresden
Mit Unterstützung von INQA, BAuA, HDE, ver.di und BGA.</oddFooter>
  </headerFooter>
  <rowBreaks count="1" manualBreakCount="1">
    <brk id="85" max="9" man="1"/>
  </row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1">
    <pageSetUpPr fitToPage="1"/>
  </sheetPr>
  <dimension ref="L2:R6"/>
  <sheetViews>
    <sheetView zoomScaleNormal="100" workbookViewId="0">
      <selection activeCell="O11" sqref="O11"/>
    </sheetView>
  </sheetViews>
  <sheetFormatPr baseColWidth="10" defaultColWidth="11.42578125" defaultRowHeight="15"/>
  <cols>
    <col min="1" max="10" width="11.42578125" style="3"/>
    <col min="11" max="11" width="7.7109375" style="3" customWidth="1"/>
    <col min="12" max="17" width="11.42578125" style="3"/>
    <col min="18" max="18" width="9.28515625" style="3" customWidth="1"/>
    <col min="19" max="16384" width="11.42578125" style="3"/>
  </cols>
  <sheetData>
    <row r="2" spans="12:18">
      <c r="L2" s="270" t="s">
        <v>19</v>
      </c>
      <c r="M2" s="271"/>
      <c r="N2" s="271"/>
      <c r="O2" s="271"/>
      <c r="P2" s="271"/>
      <c r="Q2" s="271"/>
    </row>
    <row r="3" spans="12:18">
      <c r="R3" s="2"/>
    </row>
    <row r="4" spans="12:18" ht="85.5" customHeight="1">
      <c r="L4" s="272" t="s">
        <v>320</v>
      </c>
      <c r="M4" s="273"/>
      <c r="N4" s="273"/>
      <c r="O4" s="273"/>
      <c r="P4" s="273"/>
      <c r="Q4" s="273"/>
      <c r="R4" s="274"/>
    </row>
    <row r="5" spans="12:18" ht="85.5" customHeight="1">
      <c r="L5" s="272" t="s">
        <v>99</v>
      </c>
      <c r="M5" s="273"/>
      <c r="N5" s="273"/>
      <c r="O5" s="273"/>
      <c r="P5" s="273"/>
      <c r="Q5" s="273"/>
      <c r="R5" s="274"/>
    </row>
    <row r="6" spans="12:18" ht="84.75" customHeight="1">
      <c r="L6" s="272" t="s">
        <v>326</v>
      </c>
      <c r="M6" s="273"/>
      <c r="N6" s="273"/>
      <c r="O6" s="273"/>
      <c r="P6" s="273"/>
      <c r="Q6" s="273"/>
      <c r="R6" s="274"/>
    </row>
  </sheetData>
  <sheetProtection password="BE25" sheet="1" objects="1" scenarios="1"/>
  <mergeCells count="4">
    <mergeCell ref="L2:Q2"/>
    <mergeCell ref="L4:R4"/>
    <mergeCell ref="L5:R5"/>
    <mergeCell ref="L6:R6"/>
  </mergeCells>
  <pageMargins left="0.7" right="0.7" top="0.78740157499999996" bottom="0.78740157499999996" header="0.3" footer="0.3"/>
  <pageSetup paperSize="9" scale="65" orientation="landscape" r:id="rId1"/>
  <headerFooter>
    <oddHeader>&amp;C&amp;"Arial,Standard"&amp;10PegA-Expertencheck
&amp;A&amp;R&amp;G</oddHeader>
    <oddFooter>&amp;L&amp;"Arial,Standard"&amp;10&amp;D&amp;C&amp;"Arial,Standard"&amp;10© 2019 Berufsgenossenschaft Handel und Warenlogistik, Gesellschaft für Gute Arbeit mbH und Technische Universität Dresden
Mit Unterstützung von INQA, BAuA, HDE, ver.di und BGA.</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AG476"/>
  <sheetViews>
    <sheetView zoomScaleNormal="100" zoomScaleSheetLayoutView="100" zoomScalePageLayoutView="50" workbookViewId="0">
      <pane ySplit="9" topLeftCell="A10" activePane="bottomLeft" state="frozen"/>
      <selection pane="bottomLeft" activeCell="B14" sqref="B14"/>
    </sheetView>
  </sheetViews>
  <sheetFormatPr baseColWidth="10" defaultRowHeight="15"/>
  <cols>
    <col min="1" max="1" width="27.42578125" customWidth="1"/>
    <col min="2" max="2" width="97.85546875" style="83" customWidth="1"/>
    <col min="3" max="3" width="46.140625" style="126" customWidth="1"/>
    <col min="4" max="4" width="11.42578125" style="28" hidden="1" customWidth="1"/>
    <col min="5" max="5" width="11.42578125" style="2"/>
    <col min="6" max="6" width="38.85546875" style="35" customWidth="1"/>
    <col min="7" max="33" width="11.42578125" style="3"/>
  </cols>
  <sheetData>
    <row r="1" spans="1:8">
      <c r="A1" s="174"/>
      <c r="B1" s="143" t="str">
        <f>'Eingabe Dokumentenanalyse'!A3</f>
        <v>Tätigkeit:</v>
      </c>
      <c r="C1" s="144" t="str">
        <f>'Eingabe Dokumentenanalyse'!B3</f>
        <v>Bitte eintragen</v>
      </c>
      <c r="D1" s="145"/>
      <c r="E1" s="145"/>
      <c r="F1" s="175"/>
    </row>
    <row r="2" spans="1:8">
      <c r="A2" s="176"/>
      <c r="B2" s="80" t="str">
        <f>'Eingabe Dokumentenanalyse'!A4</f>
        <v>Arbeitsbereich:</v>
      </c>
      <c r="C2" s="34" t="str">
        <f>'Eingabe Dokumentenanalyse'!B4</f>
        <v>Bitte eintragen</v>
      </c>
      <c r="D2" s="38"/>
      <c r="E2" s="38"/>
      <c r="F2" s="177"/>
    </row>
    <row r="3" spans="1:8">
      <c r="A3" s="176"/>
      <c r="B3" s="80" t="str">
        <f>'Eingabe Dokumentenanalyse'!A6</f>
        <v>Unternehmen/Standort/Filiale:</v>
      </c>
      <c r="C3" s="34" t="str">
        <f>'Eingabe Dokumentenanalyse'!B6</f>
        <v>Bitte eintragen</v>
      </c>
      <c r="D3" s="38"/>
      <c r="E3" s="38"/>
      <c r="F3" s="177"/>
    </row>
    <row r="4" spans="1:8">
      <c r="A4" s="176"/>
      <c r="B4" s="80" t="str">
        <f>'Eingabe Dokumentenanalyse'!A5</f>
        <v>Verantwortliche/r für Dokumentenanalyse:</v>
      </c>
      <c r="C4" s="34" t="str">
        <f>'Eingabe Dokumentenanalyse'!B5</f>
        <v>Bitte eintragen</v>
      </c>
      <c r="D4" s="38"/>
      <c r="E4" s="38"/>
      <c r="F4" s="177"/>
    </row>
    <row r="5" spans="1:8">
      <c r="A5" s="176"/>
      <c r="B5" s="80" t="str">
        <f>'Eingabe Begehung'!A6</f>
        <v>Verantwortliche/r Begehung:</v>
      </c>
      <c r="C5" s="34" t="str">
        <f>'Eingabe Begehung'!B6</f>
        <v>Bitte eintragen</v>
      </c>
      <c r="D5" s="38"/>
      <c r="E5" s="38"/>
      <c r="F5" s="177"/>
    </row>
    <row r="6" spans="1:8">
      <c r="A6" s="176"/>
      <c r="B6" s="80" t="s">
        <v>265</v>
      </c>
      <c r="C6" s="124" t="str">
        <f>'Eingabe Begehung'!B2</f>
        <v>Bitte eintragen</v>
      </c>
      <c r="D6" s="38"/>
      <c r="E6" s="38"/>
      <c r="F6" s="177"/>
    </row>
    <row r="7" spans="1:8">
      <c r="A7" s="176"/>
      <c r="B7" s="80" t="s">
        <v>266</v>
      </c>
      <c r="C7" s="34" t="str">
        <f>'Eingabe Begehung'!B3</f>
        <v>Bitte eintragen</v>
      </c>
      <c r="D7" s="38"/>
      <c r="E7" s="38"/>
      <c r="F7" s="177"/>
    </row>
    <row r="8" spans="1:8" ht="23.25">
      <c r="A8" s="146" t="s">
        <v>11</v>
      </c>
      <c r="B8" s="87"/>
      <c r="C8" s="87"/>
      <c r="D8" s="31"/>
      <c r="E8" s="29"/>
      <c r="F8" s="177"/>
    </row>
    <row r="9" spans="1:8" ht="51">
      <c r="A9" s="282" t="s">
        <v>12</v>
      </c>
      <c r="B9" s="283"/>
      <c r="C9" s="34" t="s">
        <v>375</v>
      </c>
      <c r="D9" s="29"/>
      <c r="E9" s="29" t="s">
        <v>25</v>
      </c>
      <c r="F9" s="178" t="s">
        <v>102</v>
      </c>
    </row>
    <row r="10" spans="1:8" ht="30" customHeight="1" thickBot="1">
      <c r="A10" s="173" t="s">
        <v>0</v>
      </c>
      <c r="B10" s="179" t="str">
        <f>Umkodiert!A2</f>
        <v>1.1.1 Ist die Arbeitsaufgabe vollständig?</v>
      </c>
      <c r="C10" s="180">
        <f>IF(D10=0,'Eingabe Dokumentenanalyse'!H10,IF(D10=3,'Eingabe Dokumentenanalyse'!B10,IF(D10=2,'Eingabe Dokumentenanalyse'!C10,'Eingabe Dokumentenanalyse'!D10)))</f>
        <v>0</v>
      </c>
      <c r="D10" s="97">
        <f>Umkodiert!C2</f>
        <v>0</v>
      </c>
      <c r="E10" s="181">
        <f>Umkodiert!H19</f>
        <v>0</v>
      </c>
      <c r="F10" s="182">
        <f>'Eingabe Dokumentenanalyse'!G10</f>
        <v>0</v>
      </c>
    </row>
    <row r="11" spans="1:8" ht="30" customHeight="1" thickTop="1">
      <c r="A11" s="284" t="s">
        <v>1</v>
      </c>
      <c r="B11" s="183" t="str">
        <f>Umkodiert!A4</f>
        <v>1.2.1 Gibt es ein betriebliches Vorschlagswesen (Regelungen, wie mit Verbesserungsvorschlägen der Beschäftigten umzugehen ist, z. B. bezüglich Organisation oder Technik)?</v>
      </c>
      <c r="C11" s="184">
        <f>IF(D11=0,'Eingabe Dokumentenanalyse'!H13,IF(D11=3,'Eingabe Dokumentenanalyse'!B13,IF(D11=2,'Eingabe Dokumentenanalyse'!C13,'Eingabe Dokumentenanalyse'!D13)))</f>
        <v>0</v>
      </c>
      <c r="D11" s="96">
        <f>Umkodiert!C4</f>
        <v>0</v>
      </c>
      <c r="E11" s="275" t="e">
        <f>Umkodiert!H18</f>
        <v>#DIV/0!</v>
      </c>
      <c r="F11" s="185">
        <f>'Eingabe Dokumentenanalyse'!G13</f>
        <v>0</v>
      </c>
    </row>
    <row r="12" spans="1:8">
      <c r="A12" s="285"/>
      <c r="B12" s="186" t="str">
        <f>Umkodiert!A5</f>
        <v>1.2.2 Gibt es Regelungen zur Vergütung von Verbesserungsvorschlägen?</v>
      </c>
      <c r="C12" s="187">
        <f>IF(D12=0,'Eingabe Dokumentenanalyse'!H15,IF(D12=3,'Eingabe Dokumentenanalyse'!B15,IF(D12=2,'Eingabe Dokumentenanalyse'!C15,'Eingabe Dokumentenanalyse'!D15)))</f>
        <v>0</v>
      </c>
      <c r="D12" s="30">
        <f>Umkodiert!C5</f>
        <v>0</v>
      </c>
      <c r="E12" s="278"/>
      <c r="F12" s="188">
        <f>'Eingabe Dokumentenanalyse'!G15</f>
        <v>0</v>
      </c>
      <c r="G12" s="131"/>
      <c r="H12" s="130"/>
    </row>
    <row r="13" spans="1:8">
      <c r="A13" s="285"/>
      <c r="B13" s="186" t="str">
        <f>Umkodiert!A6</f>
        <v>1.2.3 Können die Beschäftigten den Arbeitsinhalt (was sie machen) mitbestimmen?</v>
      </c>
      <c r="C13" s="187">
        <f>IF(D13=0,'Eingabe Begehung'!H11,IF(D13=3,'Eingabe Begehung'!B11,IF(D13=2,'Eingabe Begehung'!C11,'Eingabe Begehung'!D11)))</f>
        <v>0</v>
      </c>
      <c r="D13" s="30">
        <f>Umkodiert!C6</f>
        <v>0</v>
      </c>
      <c r="E13" s="278"/>
      <c r="F13" s="188">
        <f>'Eingabe Begehung'!G11</f>
        <v>0</v>
      </c>
      <c r="G13" s="130"/>
      <c r="H13" s="130"/>
    </row>
    <row r="14" spans="1:8" ht="30" customHeight="1">
      <c r="A14" s="285"/>
      <c r="B14" s="186" t="str">
        <f>Umkodiert!A7</f>
        <v>1.2.4 Haben die Beschäftigten die Möglichkeit, Einfluss auf die Menge ihrer Arbeit zu nehmen (z. B. weitere Kassen öffnen, Tempo von Förderanlagen verändern)?</v>
      </c>
      <c r="C14" s="187">
        <f>IF(D14=0,'Eingabe Begehung'!H13,IF(D14=3,'Eingabe Begehung'!B13,IF(D14=2,'Eingabe Begehung'!C13,'Eingabe Begehung'!D13)))</f>
        <v>0</v>
      </c>
      <c r="D14" s="30">
        <f>Umkodiert!C7</f>
        <v>0</v>
      </c>
      <c r="E14" s="278"/>
      <c r="F14" s="188">
        <f>'Eingabe Begehung'!G13</f>
        <v>0</v>
      </c>
      <c r="G14" s="130"/>
      <c r="H14" s="130"/>
    </row>
    <row r="15" spans="1:8">
      <c r="A15" s="286"/>
      <c r="B15" s="186" t="str">
        <f>Umkodiert!A8</f>
        <v>1.2.5 Können die Beschäftigten Einfluss auf die Reihenfolge ihrer Arbeitsschritte nehmen?</v>
      </c>
      <c r="C15" s="187">
        <f>IF(D15=0,'Eingabe Begehung'!H15,IF(D15=3,'Eingabe Begehung'!B15,IF(D15=2,'Eingabe Begehung'!C15,'Eingabe Begehung'!D15)))</f>
        <v>0</v>
      </c>
      <c r="D15" s="30">
        <f>Umkodiert!C8</f>
        <v>0</v>
      </c>
      <c r="E15" s="278"/>
      <c r="F15" s="188">
        <f>'Eingabe Begehung'!G15</f>
        <v>0</v>
      </c>
      <c r="G15" s="130"/>
      <c r="H15" s="130"/>
    </row>
    <row r="16" spans="1:8" ht="15.75" thickBot="1">
      <c r="A16" s="287"/>
      <c r="B16" s="179" t="str">
        <f>Umkodiert!A9</f>
        <v>1.2.6 Werden Wünsche von Beschäftigten bei der Dienst- bzw. Schichtplanung berücksichtigt?</v>
      </c>
      <c r="C16" s="180">
        <f>IF(D16=0,'Eingabe Begehung'!H17,IF(D16=3,'Eingabe Begehung'!B17,'Eingabe Begehung'!C17))</f>
        <v>0</v>
      </c>
      <c r="D16" s="127">
        <f>Umkodiert!C9</f>
        <v>0</v>
      </c>
      <c r="E16" s="279"/>
      <c r="F16" s="188">
        <f>'Eingabe Begehung'!G17</f>
        <v>0</v>
      </c>
      <c r="G16" s="130"/>
      <c r="H16" s="130"/>
    </row>
    <row r="17" spans="1:8" ht="30" customHeight="1" thickTop="1" thickBot="1">
      <c r="A17" s="98" t="s">
        <v>106</v>
      </c>
      <c r="B17" s="189" t="str">
        <f>Umkodiert!A11</f>
        <v>1.3.1 Wie abwechslungsreich ist die Gesamtaufgabe?</v>
      </c>
      <c r="C17" s="184">
        <f>IF(D17=0,'Eingabe Begehung'!H20,IF(D17=3,'Eingabe Begehung'!B20,IF(D17=2,'Eingabe Begehung'!C20,'Eingabe Begehung'!D20)))</f>
        <v>0</v>
      </c>
      <c r="D17" s="99">
        <f>Umkodiert!C11</f>
        <v>0</v>
      </c>
      <c r="E17" s="190">
        <f>Umkodiert!H17</f>
        <v>0</v>
      </c>
      <c r="F17" s="191">
        <f>'Eingabe Begehung'!G20</f>
        <v>0</v>
      </c>
      <c r="G17" s="130"/>
      <c r="H17" s="130"/>
    </row>
    <row r="18" spans="1:8" ht="15.75" thickTop="1">
      <c r="A18" s="291" t="s">
        <v>31</v>
      </c>
      <c r="B18" s="183" t="str">
        <f>Umkodiert!A13</f>
        <v>1.4.1 Stehen den Beschäftigten schriftliche Informationen über Arbeitsabläufe zur Verfügung?</v>
      </c>
      <c r="C18" s="184"/>
      <c r="D18" s="96"/>
      <c r="E18" s="275" t="e">
        <f>Umkodiert!H16</f>
        <v>#DIV/0!</v>
      </c>
      <c r="F18" s="185"/>
      <c r="G18" s="130"/>
      <c r="H18" s="130"/>
    </row>
    <row r="19" spans="1:8" ht="30" customHeight="1">
      <c r="A19" s="292"/>
      <c r="B19" s="192" t="str">
        <f>Umkodiert!A14</f>
        <v>1.4.1.1 Arbeitsanweisungen</v>
      </c>
      <c r="C19" s="187">
        <f>IF(D19=0,'Eingabe Dokumentenanalyse'!H19,IF(D19=3,'Eingabe Dokumentenanalyse'!B19,'Eingabe Dokumentenanalyse'!C19))</f>
        <v>0</v>
      </c>
      <c r="D19" s="30">
        <f>Umkodiert!C14</f>
        <v>0</v>
      </c>
      <c r="E19" s="278"/>
      <c r="F19" s="188">
        <f>'Eingabe Dokumentenanalyse'!G19</f>
        <v>0</v>
      </c>
      <c r="G19" s="130"/>
      <c r="H19" s="130"/>
    </row>
    <row r="20" spans="1:8" ht="30" customHeight="1">
      <c r="A20" s="292"/>
      <c r="B20" s="192" t="str">
        <f>Umkodiert!A15</f>
        <v>1.4.1.2 Prozessablaufpläne</v>
      </c>
      <c r="C20" s="187">
        <f>IF(D20=0,'Eingabe Dokumentenanalyse'!H21,IF(D20=3,'Eingabe Dokumentenanalyse'!B21,'Eingabe Dokumentenanalyse'!C21))</f>
        <v>0</v>
      </c>
      <c r="D20" s="30">
        <f>Umkodiert!C15</f>
        <v>0</v>
      </c>
      <c r="E20" s="278"/>
      <c r="F20" s="188">
        <f>'Eingabe Dokumentenanalyse'!G21</f>
        <v>0</v>
      </c>
      <c r="G20" s="130"/>
      <c r="H20" s="130"/>
    </row>
    <row r="21" spans="1:8" ht="30" customHeight="1">
      <c r="A21" s="292"/>
      <c r="B21" s="192" t="str">
        <f>Umkodiert!A16</f>
        <v>1.4.1.3 Informationen zur Schichtübergabe</v>
      </c>
      <c r="C21" s="187">
        <f>IF(D21=0,'Eingabe Dokumentenanalyse'!H23,IF(D21=3,'Eingabe Dokumentenanalyse'!B23,IF(D21=5,'Eingabe Dokumentenanalyse'!D23,'Eingabe Dokumentenanalyse'!C23)))</f>
        <v>0</v>
      </c>
      <c r="D21" s="30">
        <f>Umkodiert!C16</f>
        <v>0</v>
      </c>
      <c r="E21" s="278"/>
      <c r="F21" s="188">
        <f>'Eingabe Dokumentenanalyse'!G23</f>
        <v>0</v>
      </c>
      <c r="G21" s="130"/>
      <c r="H21" s="130"/>
    </row>
    <row r="22" spans="1:8" ht="30" customHeight="1">
      <c r="A22" s="292"/>
      <c r="B22" s="193" t="str">
        <f>Umkodiert!A17</f>
        <v>1.4.2 Stehen den Beschäftigten schriftliche Informationen über (neue) Produkte/Aktionen zur Verfügung?</v>
      </c>
      <c r="C22" s="187">
        <f>IF(D22=0,'Eingabe Dokumentenanalyse'!H25,IF(D22=3,'Eingabe Dokumentenanalyse'!B25,IF(D22=5,'Eingabe Dokumentenanalyse'!D25,'Eingabe Dokumentenanalyse'!C25)))</f>
        <v>0</v>
      </c>
      <c r="D22" s="30">
        <f>Umkodiert!C17</f>
        <v>0</v>
      </c>
      <c r="E22" s="278"/>
      <c r="F22" s="188">
        <f>'Eingabe Dokumentenanalyse'!G25</f>
        <v>0</v>
      </c>
    </row>
    <row r="23" spans="1:8" ht="30" customHeight="1">
      <c r="A23" s="292"/>
      <c r="B23" s="193" t="str">
        <f>Umkodiert!A18</f>
        <v>1.4.3 Stehen den Beschäftigten schriftliche Informationen über betriebliche Entwicklungen (z. B. Führungsstruktur, Veränderung der Stellenplanung) zur Verfügung?</v>
      </c>
      <c r="C23" s="187"/>
      <c r="D23" s="30"/>
      <c r="E23" s="278"/>
      <c r="F23" s="188"/>
    </row>
    <row r="24" spans="1:8" ht="30" customHeight="1">
      <c r="A24" s="292"/>
      <c r="B24" s="192" t="str">
        <f>Umkodiert!A19</f>
        <v>1.4.3.1 Unternehmensleitbild</v>
      </c>
      <c r="C24" s="187">
        <f>IF(D24=0,'Eingabe Dokumentenanalyse'!H28,IF(D24=3,'Eingabe Dokumentenanalyse'!B28,'Eingabe Dokumentenanalyse'!C28))</f>
        <v>0</v>
      </c>
      <c r="D24" s="30">
        <f>Umkodiert!C19</f>
        <v>0</v>
      </c>
      <c r="E24" s="278"/>
      <c r="F24" s="188">
        <f>'Eingabe Dokumentenanalyse'!G28</f>
        <v>0</v>
      </c>
    </row>
    <row r="25" spans="1:8" ht="30" customHeight="1">
      <c r="A25" s="292"/>
      <c r="B25" s="192" t="str">
        <f>Umkodiert!A20</f>
        <v>1.4.3.2 Stellenplanung</v>
      </c>
      <c r="C25" s="187">
        <f>IF(D25=0,'Eingabe Dokumentenanalyse'!H30,IF(D25=3,'Eingabe Dokumentenanalyse'!B30,'Eingabe Dokumentenanalyse'!C30))</f>
        <v>0</v>
      </c>
      <c r="D25" s="30">
        <f>Umkodiert!C20</f>
        <v>0</v>
      </c>
      <c r="E25" s="278"/>
      <c r="F25" s="188">
        <f>'Eingabe Dokumentenanalyse'!G30</f>
        <v>0</v>
      </c>
    </row>
    <row r="26" spans="1:8" ht="30" customHeight="1" thickBot="1">
      <c r="A26" s="293"/>
      <c r="B26" s="194" t="str">
        <f>Umkodiert!A21</f>
        <v>1.4.3.3 Organigramm</v>
      </c>
      <c r="C26" s="180">
        <f>IF(D26=0,'Eingabe Dokumentenanalyse'!H32,IF(D26=3,'Eingabe Dokumentenanalyse'!B32,'Eingabe Dokumentenanalyse'!C32))</f>
        <v>0</v>
      </c>
      <c r="D26" s="97">
        <f>Umkodiert!C21</f>
        <v>0</v>
      </c>
      <c r="E26" s="279"/>
      <c r="F26" s="182">
        <f>'Eingabe Dokumentenanalyse'!G32</f>
        <v>0</v>
      </c>
    </row>
    <row r="27" spans="1:8" ht="30" customHeight="1" thickTop="1" thickBot="1">
      <c r="A27" s="98" t="s">
        <v>3</v>
      </c>
      <c r="B27" s="195" t="str">
        <f>Umkodiert!A23</f>
        <v>1.5.1 Sind Verantwortlichkeiten schriftlich festgehalten?</v>
      </c>
      <c r="C27" s="196">
        <f>IF(D27=0,'Eingabe Dokumentenanalyse'!H35,IF(D27=3,'Eingabe Dokumentenanalyse'!B35,IF(D27=2,'Eingabe Dokumentenanalyse'!C35,'Eingabe Dokumentenanalyse'!D35)))</f>
        <v>0</v>
      </c>
      <c r="D27" s="99">
        <f>Umkodiert!C23</f>
        <v>0</v>
      </c>
      <c r="E27" s="190">
        <f>Umkodiert!H15</f>
        <v>0</v>
      </c>
      <c r="F27" s="191">
        <f>'Eingabe Dokumentenanalyse'!G35</f>
        <v>0</v>
      </c>
    </row>
    <row r="28" spans="1:8" ht="30" customHeight="1" thickTop="1">
      <c r="A28" s="284" t="s">
        <v>4</v>
      </c>
      <c r="B28" s="102" t="str">
        <f>Umkodiert!A25</f>
        <v>1.6.1 Gibt es fachspezifische betriebliche Fortbildungen (z. B. Warenkunde, Gabelstaplerausbildung)?</v>
      </c>
      <c r="C28" s="184">
        <f>IF(D28=0,'Eingabe Dokumentenanalyse'!H38,IF(D28=3,'Eingabe Dokumentenanalyse'!B38,IF(D28=2,'Eingabe Dokumentenanalyse'!C38,'Eingabe Dokumentenanalyse'!D38)))</f>
        <v>0</v>
      </c>
      <c r="D28" s="128">
        <f>Umkodiert!C25</f>
        <v>0</v>
      </c>
      <c r="E28" s="275" t="e">
        <f>Umkodiert!H14</f>
        <v>#DIV/0!</v>
      </c>
      <c r="F28" s="185">
        <f>'Eingabe Dokumentenanalyse'!G38</f>
        <v>0</v>
      </c>
    </row>
    <row r="29" spans="1:8" ht="30" customHeight="1">
      <c r="A29" s="285"/>
      <c r="B29" s="103" t="str">
        <f>Umkodiert!A26</f>
        <v>1.6.2 Gibt es fachübergreifende betriebliche Fortbildungen (z. B. zu organisatorischen Fähigkeiten, zur Arbeit im Team, zu Führungskompetenzen)?</v>
      </c>
      <c r="C29" s="187">
        <f>IF(D29=0,'Eingabe Dokumentenanalyse'!H40,IF(D29=3,'Eingabe Dokumentenanalyse'!B40,IF(D29=2,'Eingabe Dokumentenanalyse'!C40,'Eingabe Dokumentenanalyse'!D40)))</f>
        <v>0</v>
      </c>
      <c r="D29" s="30">
        <f>Umkodiert!C26</f>
        <v>0</v>
      </c>
      <c r="E29" s="278"/>
      <c r="F29" s="188">
        <f>'Eingabe Dokumentenanalyse'!G40</f>
        <v>0</v>
      </c>
    </row>
    <row r="30" spans="1:8" ht="30" customHeight="1">
      <c r="A30" s="285"/>
      <c r="B30" s="103" t="str">
        <f>Umkodiert!A27</f>
        <v>1.6.3 Gibt es Einarbeitungs-/Einweisungskonzepte für neue Beschäftigte und Führungskräfte?</v>
      </c>
      <c r="C30" s="187">
        <f>IF(D30=0,'Eingabe Dokumentenanalyse'!H42,IF(D30=3,'Eingabe Dokumentenanalyse'!B42,IF(D30=2,'Eingabe Dokumentenanalyse'!C42,'Eingabe Dokumentenanalyse'!D42)))</f>
        <v>0</v>
      </c>
      <c r="D30" s="30">
        <f>Umkodiert!C27</f>
        <v>0</v>
      </c>
      <c r="E30" s="278"/>
      <c r="F30" s="188">
        <f>'Eingabe Dokumentenanalyse'!G42</f>
        <v>0</v>
      </c>
    </row>
    <row r="31" spans="1:8" ht="30" customHeight="1">
      <c r="A31" s="285"/>
      <c r="B31" s="103" t="str">
        <f>Umkodiert!A28</f>
        <v>1.6.4 Inwieweit können Kenntnisse und Fertigkeiten der beruflichen Qualifikation beim Erledigen der Arbeitsaufgaben angewendet werden?</v>
      </c>
      <c r="C31" s="187">
        <f>IF(D31=0,'Eingabe Begehung'!H23,IF(D31=3,'Eingabe Begehung'!B23,IF(D31=2,'Eingabe Begehung'!C23,IF(D31=5,'Eingabe Begehung'!E23,'Eingabe Begehung'!D23))))</f>
        <v>0</v>
      </c>
      <c r="D31" s="30">
        <f>Umkodiert!C28</f>
        <v>0</v>
      </c>
      <c r="E31" s="278"/>
      <c r="F31" s="188">
        <f>'Eingabe Begehung'!G23</f>
        <v>0</v>
      </c>
    </row>
    <row r="32" spans="1:8" ht="15" customHeight="1" thickBot="1">
      <c r="A32" s="288"/>
      <c r="B32" s="104" t="str">
        <f>Umkodiert!A29</f>
        <v>1.6.5 Bietet die Arbeit Möglichkeiten, Neues hinzuzulernen?</v>
      </c>
      <c r="C32" s="180">
        <f>IF(D32=0,'Eingabe Begehung'!H25,IF(D32=3,'Eingabe Begehung'!B25,IF(D32=2,'Eingabe Begehung'!C25,'Eingabe Begehung'!D25)))</f>
        <v>0</v>
      </c>
      <c r="D32" s="97">
        <f>Umkodiert!C29</f>
        <v>0</v>
      </c>
      <c r="E32" s="279"/>
      <c r="F32" s="188">
        <f>'Eingabe Begehung'!G25</f>
        <v>0</v>
      </c>
    </row>
    <row r="33" spans="1:6" ht="30" customHeight="1" thickTop="1">
      <c r="A33" s="284" t="s">
        <v>5</v>
      </c>
      <c r="B33" s="102" t="str">
        <f>Umkodiert!A31</f>
        <v>1.7.1 Ist die Arbeit so gestaltet, dass der Kontakt zu externen Personen (z. B. Kundinnen und Kunden, Lkw-Fahrerinnen und -Fahrern) den überwiegenden Teil der Arbeitszeit (mehr als 75 %) ausmacht?</v>
      </c>
      <c r="C33" s="187">
        <f>IF(D33=0,'Eingabe Dokumentenanalyse'!H45,IF(D33=3,'Eingabe Dokumentenanalyse'!B45,IF(D33=5,'Eingabe Dokumentenanalyse'!D45,'Eingabe Dokumentenanalyse'!C45)))</f>
        <v>0</v>
      </c>
      <c r="D33" s="96">
        <f>Umkodiert!C31</f>
        <v>0</v>
      </c>
      <c r="E33" s="275" t="e">
        <f>Umkodiert!H13</f>
        <v>#DIV/0!</v>
      </c>
      <c r="F33" s="185">
        <f>'Eingabe Dokumentenanalyse'!G45</f>
        <v>0</v>
      </c>
    </row>
    <row r="34" spans="1:6" ht="30" customHeight="1">
      <c r="A34" s="285"/>
      <c r="B34" s="103" t="str">
        <f>Umkodiert!A32</f>
        <v>1.7.2 Gibt es eine Festlegung, wie mit Konflikten mit externen Personen (z. B. Kundinnen und Kunden, Lkw-Fahrerinnen und -Fahrern) umgegangen wird?</v>
      </c>
      <c r="C34" s="187">
        <f>IF(D34=0,'Eingabe Dokumentenanalyse'!H47,IF(D34=3,'Eingabe Dokumentenanalyse'!B47,IF(D34=2,'Eingabe Dokumentenanalyse'!C47,IF(D34=5,'Eingabe Dokumentenanalyse'!E47,'Eingabe Dokumentenanalyse'!D47))))</f>
        <v>0</v>
      </c>
      <c r="D34" s="30">
        <f>Umkodiert!C32</f>
        <v>0</v>
      </c>
      <c r="E34" s="278"/>
      <c r="F34" s="188">
        <f>'Eingabe Dokumentenanalyse'!G47</f>
        <v>0</v>
      </c>
    </row>
    <row r="35" spans="1:6" ht="30" customHeight="1">
      <c r="A35" s="285"/>
      <c r="B35" s="103" t="str">
        <f>Umkodiert!A33</f>
        <v>1.7.3 Sind Maßnahmen vorhanden, um Beschäftigte vor tätlichen Übergriffen oder Überfällen zu schützen?</v>
      </c>
      <c r="C35" s="187"/>
      <c r="D35" s="30"/>
      <c r="E35" s="278"/>
      <c r="F35" s="188"/>
    </row>
    <row r="36" spans="1:6">
      <c r="A36" s="285"/>
      <c r="B36" s="105" t="str">
        <f>Umkodiert!A34</f>
        <v>1.7.3.1 Alarmknopf/Notruftaste</v>
      </c>
      <c r="C36" s="187">
        <f>IF(D36=0,'Eingabe Dokumentenanalyse'!H50,IF(D36=3,'Eingabe Dokumentenanalyse'!B50,IF(D36=5,'Eingabe Dokumentenanalyse'!D50,'Eingabe Dokumentenanalyse'!C50)))</f>
        <v>0</v>
      </c>
      <c r="D36" s="30">
        <f>Umkodiert!C34</f>
        <v>0</v>
      </c>
      <c r="E36" s="278"/>
      <c r="F36" s="188">
        <f>'Eingabe Dokumentenanalyse'!G50</f>
        <v>0</v>
      </c>
    </row>
    <row r="37" spans="1:6">
      <c r="A37" s="285"/>
      <c r="B37" s="105" t="str">
        <f>Umkodiert!A35</f>
        <v>1.7.3.2 Sicherheitsdienst</v>
      </c>
      <c r="C37" s="187">
        <f>IF(D37=0,'Eingabe Dokumentenanalyse'!H52,IF(D37=3,'Eingabe Dokumentenanalyse'!B52,IF(D37=5,'Eingabe Dokumentenanalyse'!D52,'Eingabe Dokumentenanalyse'!C52)))</f>
        <v>0</v>
      </c>
      <c r="D37" s="30">
        <f>Umkodiert!C35</f>
        <v>0</v>
      </c>
      <c r="E37" s="278"/>
      <c r="F37" s="188">
        <f>'Eingabe Dokumentenanalyse'!G52</f>
        <v>0</v>
      </c>
    </row>
    <row r="38" spans="1:6">
      <c r="A38" s="285"/>
      <c r="B38" s="105" t="str">
        <f>Umkodiert!A36</f>
        <v>1.7.3.3 Handlungsleitfäden (z. B. Vorgehensrichtlinien, Notfallplan)</v>
      </c>
      <c r="C38" s="187">
        <f>IF(D38=0,'Eingabe Dokumentenanalyse'!H54,IF(D38=3,'Eingabe Dokumentenanalyse'!B54,IF(D38=5,'Eingabe Dokumentenanalyse'!D54,'Eingabe Dokumentenanalyse'!C54)))</f>
        <v>0</v>
      </c>
      <c r="D38" s="30">
        <f>Umkodiert!C36</f>
        <v>0</v>
      </c>
      <c r="E38" s="278"/>
      <c r="F38" s="188">
        <f>'Eingabe Dokumentenanalyse'!G54</f>
        <v>0</v>
      </c>
    </row>
    <row r="39" spans="1:6">
      <c r="A39" s="285"/>
      <c r="B39" s="105" t="str">
        <f>Umkodiert!A37</f>
        <v>1.7.3.4 Unterweisungen zum Verhalten bei Überfällen</v>
      </c>
      <c r="C39" s="187">
        <f>IF(D39=0,'Eingabe Dokumentenanalyse'!H56,IF(D39=3,'Eingabe Dokumentenanalyse'!B56,IF(D39=5,'Eingabe Dokumentenanalyse'!D56,'Eingabe Dokumentenanalyse'!C56)))</f>
        <v>0</v>
      </c>
      <c r="D39" s="30">
        <f>Umkodiert!C37</f>
        <v>0</v>
      </c>
      <c r="E39" s="278"/>
      <c r="F39" s="188">
        <f>'Eingabe Dokumentenanalyse'!G56</f>
        <v>0</v>
      </c>
    </row>
    <row r="40" spans="1:6">
      <c r="A40" s="285"/>
      <c r="B40" s="105" t="str">
        <f>Umkodiert!A38</f>
        <v>1.7.3.5 Sicherheitskonzepte bei Überfällen</v>
      </c>
      <c r="C40" s="187">
        <f>IF(D40=0,'Eingabe Dokumentenanalyse'!H58,IF(D40=3,'Eingabe Dokumentenanalyse'!B58,IF(D40=5,'Eingabe Dokumentenanalyse'!D58,'Eingabe Dokumentenanalyse'!C58)))</f>
        <v>0</v>
      </c>
      <c r="D40" s="30">
        <f>Umkodiert!C38</f>
        <v>0</v>
      </c>
      <c r="E40" s="278"/>
      <c r="F40" s="188">
        <f>'Eingabe Dokumentenanalyse'!G58</f>
        <v>0</v>
      </c>
    </row>
    <row r="41" spans="1:6">
      <c r="A41" s="285"/>
      <c r="B41" s="105" t="str">
        <f>Umkodiert!A39</f>
        <v xml:space="preserve">                                         1.7.3.6 Sonstige Maßnahmen: (bitte Anmerkungsfeld nutzen)</v>
      </c>
      <c r="C41" s="187"/>
      <c r="D41" s="30"/>
      <c r="E41" s="278"/>
      <c r="F41" s="188">
        <f>'Eingabe Dokumentenanalyse'!G60</f>
        <v>0</v>
      </c>
    </row>
    <row r="42" spans="1:6" ht="45" customHeight="1">
      <c r="A42" s="285"/>
      <c r="B42" s="103" t="str">
        <f>Umkodiert!A40</f>
        <v>1.7.4 Beinhaltet die Arbeit widersprüchliche Anforderungen (z. B. fehlerfreie Arbeit trotz enger Zeitvorgaben, umfassende Kundenberatung trotz begrenzter Gesprächsdauer, gegensätzliche Erwartungen unterschiedlicher Gesprächspartner)?</v>
      </c>
      <c r="C42" s="187">
        <f>IF(D42=0,'Eingabe Dokumentenanalyse'!H62,IF(D42=3,'Eingabe Dokumentenanalyse'!B62,'Eingabe Dokumentenanalyse'!C62))</f>
        <v>0</v>
      </c>
      <c r="D42" s="30">
        <f>Umkodiert!C40</f>
        <v>0</v>
      </c>
      <c r="E42" s="278"/>
      <c r="F42" s="188">
        <f>'Eingabe Dokumentenanalyse'!G62</f>
        <v>0</v>
      </c>
    </row>
    <row r="43" spans="1:6" ht="45" customHeight="1">
      <c r="A43" s="285"/>
      <c r="B43" s="103" t="str">
        <f>Umkodiert!A41</f>
        <v>1.7.5 Müssen im Kontakt mit externen Personen (z. B. Kundinnen und Kunden, Lkw-Fahrerinnen und -Fahrern) oft Gefühle gezeigt werden, die den Gefühlen der Beschäftigten widersprechen (z. B. Freundlichkeit zeigen trotz unfreundlichem Kunden- oder Lieferantenverhalten)?</v>
      </c>
      <c r="C43" s="187">
        <f>IF(D43=0,'Eingabe Begehung'!H28,IF(D43=3,'Eingabe Begehung'!B28,IF(D43=5,'Eingabe Begehung'!D28,'Eingabe Begehung'!C28)))</f>
        <v>0</v>
      </c>
      <c r="D43" s="30">
        <f>Umkodiert!C41</f>
        <v>0</v>
      </c>
      <c r="E43" s="280"/>
      <c r="F43" s="188">
        <f>'Eingabe Begehung'!G28</f>
        <v>0</v>
      </c>
    </row>
    <row r="44" spans="1:6">
      <c r="A44" s="299" t="s">
        <v>13</v>
      </c>
      <c r="B44" s="300"/>
      <c r="C44" s="197"/>
      <c r="D44" s="197"/>
      <c r="E44" s="198"/>
      <c r="F44" s="199"/>
    </row>
    <row r="45" spans="1:6" ht="30" customHeight="1">
      <c r="A45" s="294" t="s">
        <v>6</v>
      </c>
      <c r="B45" s="193" t="str">
        <f>Umkodiert!A43</f>
        <v>2.1.1 Wird Mehrarbeit/werden Überstunden geleistet?</v>
      </c>
      <c r="C45" s="187">
        <f>IF(D45=0,'Eingabe Dokumentenanalyse'!H66,IF(D45=3,'Eingabe Dokumentenanalyse'!B66,IF(D45=2,'Eingabe Dokumentenanalyse'!C66,'Eingabe Dokumentenanalyse'!D66)))</f>
        <v>0</v>
      </c>
      <c r="D45" s="30">
        <f>Umkodiert!C43</f>
        <v>0</v>
      </c>
      <c r="E45" s="281" t="e">
        <f>Umkodiert!H12</f>
        <v>#DIV/0!</v>
      </c>
      <c r="F45" s="188">
        <f>'Eingabe Dokumentenanalyse'!G66</f>
        <v>0</v>
      </c>
    </row>
    <row r="46" spans="1:6" ht="30" customHeight="1">
      <c r="A46" s="294"/>
      <c r="B46" s="193" t="str">
        <f>Umkodiert!A44</f>
        <v>2.1.2 Wie werden Überstunden abgegolten?</v>
      </c>
      <c r="C46" s="187">
        <f>IF(D46=0,'Eingabe Dokumentenanalyse'!H68,IF(D46=3,'Eingabe Dokumentenanalyse'!B68,IF(D46=2,'Eingabe Dokumentenanalyse'!C68,'Eingabe Dokumentenanalyse'!D68)))</f>
        <v>0</v>
      </c>
      <c r="D46" s="30">
        <f>Umkodiert!C44</f>
        <v>0</v>
      </c>
      <c r="E46" s="278"/>
      <c r="F46" s="188">
        <f>'Eingabe Dokumentenanalyse'!G68</f>
        <v>0</v>
      </c>
    </row>
    <row r="47" spans="1:6" ht="30" customHeight="1">
      <c r="A47" s="294"/>
      <c r="B47" s="193" t="str">
        <f>Umkodiert!A45</f>
        <v>2.1.3 Inwieweit sind die Arbeitszeiten vorhersehbar? (Bekanntgabe des Dienstplans)</v>
      </c>
      <c r="C47" s="187">
        <f>IF(D47=0,'Eingabe Dokumentenanalyse'!H70,IF(D47=3,'Eingabe Dokumentenanalyse'!B70,IF(D47=2,'Eingabe Dokumentenanalyse'!C70,'Eingabe Dokumentenanalyse'!D70)))</f>
        <v>0</v>
      </c>
      <c r="D47" s="30">
        <f>Umkodiert!C45</f>
        <v>0</v>
      </c>
      <c r="E47" s="278"/>
      <c r="F47" s="188">
        <f>'Eingabe Dokumentenanalyse'!G70</f>
        <v>0</v>
      </c>
    </row>
    <row r="48" spans="1:6" ht="30" customHeight="1">
      <c r="A48" s="294"/>
      <c r="B48" s="193" t="str">
        <f>Umkodiert!A46</f>
        <v>2.1.4 Wird Nachtarbeit geleistet? (zwischen 23.00 und 6.00 Uhr)</v>
      </c>
      <c r="C48" s="187">
        <f>IF(D48=0,'Eingabe Dokumentenanalyse'!H72,IF(D48=3,'Eingabe Dokumentenanalyse'!B72,IF(D48=2,'Eingabe Dokumentenanalyse'!C72,'Eingabe Dokumentenanalyse'!D72)))</f>
        <v>0</v>
      </c>
      <c r="D48" s="30">
        <f>Umkodiert!C46</f>
        <v>0</v>
      </c>
      <c r="E48" s="278"/>
      <c r="F48" s="188">
        <f>'Eingabe Dokumentenanalyse'!G72</f>
        <v>0</v>
      </c>
    </row>
    <row r="49" spans="1:6" ht="30" customHeight="1">
      <c r="A49" s="294"/>
      <c r="B49" s="193" t="str">
        <f>Umkodiert!A47</f>
        <v>2.1.5 Gibt es geteilte Dienste? (Schicht, die von einer Pause von mehr als 90 Minuten unterbrochen wird)</v>
      </c>
      <c r="C49" s="187">
        <f>IF(D49=0,'Eingabe Dokumentenanalyse'!H74,IF(D49=3,'Eingabe Dokumentenanalyse'!B74,'Eingabe Dokumentenanalyse'!C74))</f>
        <v>0</v>
      </c>
      <c r="D49" s="30">
        <f>Umkodiert!C47</f>
        <v>0</v>
      </c>
      <c r="E49" s="278"/>
      <c r="F49" s="188">
        <f>'Eingabe Dokumentenanalyse'!G74</f>
        <v>0</v>
      </c>
    </row>
    <row r="50" spans="1:6" ht="15" customHeight="1">
      <c r="A50" s="294"/>
      <c r="B50" s="193" t="str">
        <f>Umkodiert!A48</f>
        <v>2.1.6 Erfordert die Tätigkeit „Arbeit auf Abruf“ (Arbeiten je nach Bedarf)?</v>
      </c>
      <c r="C50" s="187">
        <f>IF(D50=0,'Eingabe Begehung'!H32,IF(D50=3,'Eingabe Begehung'!B32,IF(D50=2,'Eingabe Begehung'!C32,'Eingabe Begehung'!D32)))</f>
        <v>0</v>
      </c>
      <c r="D50" s="30">
        <f>Umkodiert!C48</f>
        <v>0</v>
      </c>
      <c r="E50" s="278"/>
      <c r="F50" s="188">
        <f>'Eingabe Begehung'!G32</f>
        <v>0</v>
      </c>
    </row>
    <row r="51" spans="1:6" ht="15" customHeight="1">
      <c r="A51" s="294"/>
      <c r="B51" s="193" t="str">
        <f>Umkodiert!A49</f>
        <v>2.1.7 Wie ist das Pausensystem gestaltet?</v>
      </c>
      <c r="C51" s="187">
        <f>IF(D51=0,'Eingabe Begehung'!H34,IF(D51=3,'Eingabe Begehung'!B34,IF(D51=2,'Eingabe Begehung'!C34,'Eingabe Begehung'!D34)))</f>
        <v>0</v>
      </c>
      <c r="D51" s="30">
        <f>Umkodiert!C49</f>
        <v>0</v>
      </c>
      <c r="E51" s="278"/>
      <c r="F51" s="188">
        <f>'Eingabe Begehung'!G34</f>
        <v>0</v>
      </c>
    </row>
    <row r="52" spans="1:6" ht="15" customHeight="1">
      <c r="A52" s="294"/>
      <c r="B52" s="193" t="str">
        <f>Umkodiert!A50</f>
        <v>2.1.8 Wie werden die Pausen gestaltet?</v>
      </c>
      <c r="C52" s="187">
        <f>IF(D52=0,'Eingabe Begehung'!H36,IF(D52=3,'Eingabe Begehung'!B36,IF(D52=2,'Eingabe Begehung'!C36,'Eingabe Begehung'!D36)))</f>
        <v>0</v>
      </c>
      <c r="D52" s="30">
        <f>Umkodiert!C50</f>
        <v>0</v>
      </c>
      <c r="E52" s="278"/>
      <c r="F52" s="188">
        <f>'Eingabe Begehung'!G36</f>
        <v>0</v>
      </c>
    </row>
    <row r="53" spans="1:6" ht="15" customHeight="1" thickBot="1">
      <c r="A53" s="295"/>
      <c r="B53" s="200" t="str">
        <f>Umkodiert!A51</f>
        <v>2.1.9 Verlaufen die Pausen störungsfrei?</v>
      </c>
      <c r="C53" s="187">
        <f>IF(D53=0,'Eingabe Begehung'!H38,IF(D53=3,'Eingabe Begehung'!B38,IF(D53=2,'Eingabe Begehung'!C38,'Eingabe Begehung'!D38)))</f>
        <v>0</v>
      </c>
      <c r="D53" s="97">
        <f>Umkodiert!C51</f>
        <v>0</v>
      </c>
      <c r="E53" s="278"/>
      <c r="F53" s="188">
        <f>'Eingabe Begehung'!G38</f>
        <v>0</v>
      </c>
    </row>
    <row r="54" spans="1:6" ht="15" customHeight="1" thickTop="1">
      <c r="A54" s="297" t="s">
        <v>107</v>
      </c>
      <c r="B54" s="201" t="str">
        <f>Umkodiert!A53</f>
        <v>2.2.1 Gibt es Vorkehrungen, um Arbeitsdruck zu verhindern?</v>
      </c>
      <c r="C54" s="202"/>
      <c r="D54" s="96"/>
      <c r="E54" s="275" t="e">
        <f>Umkodiert!H11</f>
        <v>#DIV/0!</v>
      </c>
      <c r="F54" s="185"/>
    </row>
    <row r="55" spans="1:6" ht="15" customHeight="1">
      <c r="A55" s="294"/>
      <c r="B55" s="192" t="str">
        <f>Umkodiert!A54</f>
        <v>2.2.1.1 Personalbesetzungsplan entsprechend dem Arbeitsaufkommen</v>
      </c>
      <c r="C55" s="187">
        <f>IF(D55=0,'Eingabe Dokumentenanalyse'!H78,IF(D55=3,'Eingabe Dokumentenanalyse'!B78,IF(D55=5,'Eingabe Dokumentenanalyse'!D78,'Eingabe Dokumentenanalyse'!C78)))</f>
        <v>0</v>
      </c>
      <c r="D55" s="30">
        <f>Umkodiert!C54</f>
        <v>0</v>
      </c>
      <c r="E55" s="278"/>
      <c r="F55" s="188">
        <f>'Eingabe Dokumentenanalyse'!G78</f>
        <v>0</v>
      </c>
    </row>
    <row r="56" spans="1:6" ht="15" customHeight="1">
      <c r="A56" s="294"/>
      <c r="B56" s="192" t="str">
        <f>Umkodiert!A55</f>
        <v>2.2.1.2 Kooperation mit Kolleginnen und Kollegen (z. B. Springereinsatz)</v>
      </c>
      <c r="C56" s="187">
        <f>IF(D56=0,'Eingabe Dokumentenanalyse'!H80,IF(D56=3,'Eingabe Dokumentenanalyse'!B80,IF(D56=5,'Eingabe Dokumentenanalyse'!D80,'Eingabe Dokumentenanalyse'!C80)))</f>
        <v>0</v>
      </c>
      <c r="D56" s="30">
        <f>Umkodiert!C55</f>
        <v>0</v>
      </c>
      <c r="E56" s="278"/>
      <c r="F56" s="188">
        <f>'Eingabe Dokumentenanalyse'!G80</f>
        <v>0</v>
      </c>
    </row>
    <row r="57" spans="1:6" ht="15" customHeight="1">
      <c r="A57" s="294"/>
      <c r="B57" s="192" t="str">
        <f>Umkodiert!A56</f>
        <v>2.2.1.3 zusätzliche Beschäftigte (Zeitarbeit, geringfügig Beschäftigte, Wochenendkräfte etc.)</v>
      </c>
      <c r="C57" s="187">
        <f>IF(D57=0,'Eingabe Dokumentenanalyse'!H82,IF(D57=3,'Eingabe Dokumentenanalyse'!B82,IF(D57=5,'Eingabe Dokumentenanalyse'!D82,'Eingabe Dokumentenanalyse'!C82)))</f>
        <v>0</v>
      </c>
      <c r="D57" s="30">
        <f>Umkodiert!C56</f>
        <v>0</v>
      </c>
      <c r="E57" s="278"/>
      <c r="F57" s="188">
        <f>'Eingabe Dokumentenanalyse'!G82</f>
        <v>0</v>
      </c>
    </row>
    <row r="58" spans="1:6" ht="60" customHeight="1">
      <c r="A58" s="294"/>
      <c r="B58" s="193" t="str">
        <f>Umkodiert!A57</f>
        <v>2.2.2 Gibt es Arbeitsdruck? 
Dieser kann sich beispielsweise zeigen im Auftreten von Arbeitsfehlern oder Arbeitsrückgängen (Waren stapeln sich, Kundinnen und Kunden warten, die Arbeit kann nicht in der vertraglichen Arbeitszeit bewältigt werden)</v>
      </c>
      <c r="C58" s="187">
        <f>IF(D58=0,'Eingabe Begehung'!H41,IF(D58=3,'Eingabe Begehung'!B41,IF(D58=2,'Eingabe Begehung'!C41,'Eingabe Begehung'!D41)))</f>
        <v>0</v>
      </c>
      <c r="D58" s="30">
        <f>Umkodiert!C57</f>
        <v>0</v>
      </c>
      <c r="E58" s="278"/>
      <c r="F58" s="188">
        <f>'Eingabe Begehung'!G41</f>
        <v>0</v>
      </c>
    </row>
    <row r="59" spans="1:6">
      <c r="A59" s="294"/>
      <c r="B59" s="193" t="str">
        <f>Umkodiert!A58</f>
        <v>2.2.3 Tritt Arbeitsdruck auf durch ...</v>
      </c>
      <c r="C59" s="203"/>
      <c r="D59" s="30"/>
      <c r="E59" s="278"/>
      <c r="F59" s="188"/>
    </row>
    <row r="60" spans="1:6">
      <c r="A60" s="294"/>
      <c r="B60" s="192" t="str">
        <f>Umkodiert!A59</f>
        <v>2.2.3.1 … festgelegte Zielvorgaben/Kennzahlen (z. B. Stückzahlen pro Stunde, saisonale Vorgaben)?</v>
      </c>
      <c r="C60" s="187">
        <f>IF(D60=0,'Eingabe Begehung'!H44,IF(D60=3,'Eingabe Begehung'!B44,IF(D60=5,'Eingabe Begehung'!D44,'Eingabe Begehung'!C44)))</f>
        <v>0</v>
      </c>
      <c r="D60" s="30">
        <f>Umkodiert!C59</f>
        <v>0</v>
      </c>
      <c r="E60" s="278"/>
      <c r="F60" s="188">
        <f>'Eingabe Begehung'!G44</f>
        <v>0</v>
      </c>
    </row>
    <row r="61" spans="1:6" ht="30" customHeight="1">
      <c r="A61" s="294"/>
      <c r="B61" s="192" t="str">
        <f>Umkodiert!A60</f>
        <v>2.2.3.2 … ein technisch vorgegebenes Arbeitstempo (z. B. durch Förderanlagen)?</v>
      </c>
      <c r="C61" s="187">
        <f>IF(D61=0,'Eingabe Begehung'!H46,IF(D61=3,'Eingabe Begehung'!B46,IF(D61=5,'Eingabe Begehung'!D46,'Eingabe Begehung'!C46)))</f>
        <v>0</v>
      </c>
      <c r="D61" s="30">
        <f>Umkodiert!C60</f>
        <v>0</v>
      </c>
      <c r="E61" s="278"/>
      <c r="F61" s="188">
        <f>'Eingabe Begehung'!G46</f>
        <v>0</v>
      </c>
    </row>
    <row r="62" spans="1:6">
      <c r="A62" s="294"/>
      <c r="B62" s="192" t="str">
        <f>Umkodiert!A61</f>
        <v>2.2.3.3 … die Arbeitsmenge?</v>
      </c>
      <c r="C62" s="187">
        <f>IF(D62=0,'Eingabe Begehung'!H48,IF(D62=3,'Eingabe Begehung'!B48,'Eingabe Begehung'!C48))</f>
        <v>0</v>
      </c>
      <c r="D62" s="30">
        <f>Umkodiert!C61</f>
        <v>0</v>
      </c>
      <c r="E62" s="278"/>
      <c r="F62" s="188">
        <f>'Eingabe Begehung'!G48</f>
        <v>0</v>
      </c>
    </row>
    <row r="63" spans="1:6">
      <c r="A63" s="294"/>
      <c r="B63" s="192" t="str">
        <f>Umkodiert!A62</f>
        <v>2.2.3.4 … Personalengpässe?</v>
      </c>
      <c r="C63" s="187">
        <f>IF(D63=0,'Eingabe Begehung'!H50,IF(D63=3,'Eingabe Begehung'!B50,'Eingabe Begehung'!C50))</f>
        <v>0</v>
      </c>
      <c r="D63" s="30">
        <f>Umkodiert!C62</f>
        <v>0</v>
      </c>
      <c r="E63" s="278"/>
      <c r="F63" s="188">
        <f>'Eingabe Begehung'!G50</f>
        <v>0</v>
      </c>
    </row>
    <row r="64" spans="1:6" ht="15.75" thickBot="1">
      <c r="A64" s="303"/>
      <c r="B64" s="204" t="str">
        <f>Umkodiert!A63</f>
        <v>2.2.4 Werden die Beschäftigten bei Arbeiten gestört oder unterbrochen?</v>
      </c>
      <c r="C64" s="180">
        <f>IF(D64=0,'Eingabe Begehung'!H52,IF(D64=3,'Eingabe Begehung'!B52,IF(D64=2,'Eingabe Begehung'!C52,'Eingabe Begehung'!D52)))</f>
        <v>0</v>
      </c>
      <c r="D64" s="97">
        <f>Umkodiert!C63</f>
        <v>0</v>
      </c>
      <c r="E64" s="279"/>
      <c r="F64" s="182">
        <f>'Eingabe Begehung'!G52</f>
        <v>0</v>
      </c>
    </row>
    <row r="65" spans="1:6" ht="15.75" thickTop="1">
      <c r="A65" s="297" t="s">
        <v>8</v>
      </c>
      <c r="B65" s="201" t="str">
        <f>Umkodiert!A65</f>
        <v>2.3.1 Besteht die Möglichkeit, dass sich die Beschäftigten abstimmen oder zusammenarbeiten?</v>
      </c>
      <c r="C65" s="184">
        <f>IF(D65=0,'Eingabe Begehung'!H55,IF(D65=3,'Eingabe Begehung'!B55,IF(D65=2,'Eingabe Begehung'!C55,'Eingabe Begehung'!D55)))</f>
        <v>0</v>
      </c>
      <c r="D65" s="96">
        <f>Umkodiert!C65</f>
        <v>0</v>
      </c>
      <c r="E65" s="275" t="e">
        <f>Umkodiert!H10</f>
        <v>#DIV/0!</v>
      </c>
      <c r="F65" s="185">
        <f>'Eingabe Begehung'!G55</f>
        <v>0</v>
      </c>
    </row>
    <row r="66" spans="1:6" ht="30" customHeight="1">
      <c r="A66" s="294"/>
      <c r="B66" s="193" t="str">
        <f>Umkodiert!A66</f>
        <v>2.3.2 Existieren Maßnahmen, um sicherzustellen, dass die Tätigkeit trotz Sprachbarrieren ausgeführt werden kann (z. B. durch mehrsprachige Aushänge, mehrsprachig ausgelegte Kommissioniersysteme)?</v>
      </c>
      <c r="C66" s="187">
        <f>IF(D66=0,'Eingabe Begehung'!H57,IF(D66=3,'Eingabe Begehung'!B57,IF(D66=2,'Eingabe Begehung'!C57,IF(D66=5,'Eingabe Begehung'!E57,'Eingabe Begehung'!D57))))</f>
        <v>0</v>
      </c>
      <c r="D66" s="30">
        <f>Umkodiert!C66</f>
        <v>0</v>
      </c>
      <c r="E66" s="276"/>
      <c r="F66" s="188">
        <f>'Eingabe Begehung'!G57</f>
        <v>0</v>
      </c>
    </row>
    <row r="67" spans="1:6">
      <c r="A67" s="294"/>
      <c r="B67" s="193" t="str">
        <f>Umkodiert!A67</f>
        <v>2.3.3 Erfolgt Zuarbeit von Kolleginnen und Kollegen termin- und qualitätsgerecht?</v>
      </c>
      <c r="C67" s="187">
        <f>IF(D67=0,'Eingabe Begehung'!H59,IF(D67=3,'Eingabe Begehung'!B59,IF(D67=5,'Eingabe Begehung'!D59,'Eingabe Begehung'!C59)))</f>
        <v>0</v>
      </c>
      <c r="D67" s="30">
        <f>Umkodiert!C67</f>
        <v>0</v>
      </c>
      <c r="E67" s="276"/>
      <c r="F67" s="188">
        <f>'Eingabe Begehung'!G59</f>
        <v>0</v>
      </c>
    </row>
    <row r="68" spans="1:6" ht="30" customHeight="1">
      <c r="A68" s="294"/>
      <c r="B68" s="193" t="str">
        <f>Umkodiert!A68</f>
        <v>2.3.4 Gibt es Möglichkeiten zum fachlichen Austausch mit Kolleginnen und Kollegen (z. B. im Rahmen von Besprechungen/Schichtübergaben)?</v>
      </c>
      <c r="C68" s="187">
        <f>IF(D68=0,'Eingabe Begehung'!H61,IF(D68=3,'Eingabe Begehung'!B61,IF(D68=2,'Eingabe Begehung'!C61,'Eingabe Begehung'!D61)))</f>
        <v>0</v>
      </c>
      <c r="D68" s="30">
        <f>Umkodiert!C68</f>
        <v>0</v>
      </c>
      <c r="E68" s="276"/>
      <c r="F68" s="188">
        <f>'Eingabe Begehung'!G61</f>
        <v>0</v>
      </c>
    </row>
    <row r="69" spans="1:6" ht="30" customHeight="1">
      <c r="A69" s="294"/>
      <c r="B69" s="193" t="str">
        <f>Umkodiert!A69</f>
        <v>2.3.5 Gibt es Möglichkeiten zum fachlichen Austausch mit Führungskräften (z. B. im Rahmen von Besprechungen)?</v>
      </c>
      <c r="C69" s="187">
        <f>IF(D69=0,'Eingabe Begehung'!H63,IF(D69=3,'Eingabe Begehung'!B63,IF(D69=2,'Eingabe Begehung'!C63,'Eingabe Begehung'!D63)))</f>
        <v>0</v>
      </c>
      <c r="D69" s="30">
        <f>Umkodiert!C69</f>
        <v>0</v>
      </c>
      <c r="E69" s="276"/>
      <c r="F69" s="188">
        <f>'Eingabe Begehung'!G63</f>
        <v>0</v>
      </c>
    </row>
    <row r="70" spans="1:6" ht="30" customHeight="1">
      <c r="A70" s="294"/>
      <c r="B70" s="193" t="str">
        <f>Umkodiert!A70</f>
        <v>2.3.6 Wie häufig gibt es geplante Besprechungen? (z. B. über Arbeitsabläufe, Produkte, Zusammenarbeit)</v>
      </c>
      <c r="C70" s="187">
        <f>IF(D70=0,'Eingabe Begehung'!H65,IF(D70=3,'Eingabe Begehung'!B65,IF(D70=2,'Eingabe Begehung'!C65,'Eingabe Begehung'!D65)))</f>
        <v>0</v>
      </c>
      <c r="D70" s="30">
        <f>Umkodiert!C70</f>
        <v>0</v>
      </c>
      <c r="E70" s="276"/>
      <c r="F70" s="188">
        <f>'Eingabe Begehung'!G65</f>
        <v>0</v>
      </c>
    </row>
    <row r="71" spans="1:6" ht="30" customHeight="1">
      <c r="A71" s="294"/>
      <c r="B71" s="193" t="str">
        <f>Umkodiert!A71</f>
        <v xml:space="preserve">2.3.7 Wird bei Konflikten mit anderen Personen (z. B. im Team oder mit betriebsfremden Personen) Unterstützung zur Verfügung gestellt (z. B. fester Ansprechpartner für Probleme, Sozialberatung)? </v>
      </c>
      <c r="C71" s="187">
        <f>IF(D71=0,'Eingabe Dokumentenanalyse'!H85,IF(D71=3,'Eingabe Dokumentenanalyse'!B85,IF(D71=2,'Eingabe Dokumentenanalyse'!C85,'Eingabe Dokumentenanalyse'!D85)))</f>
        <v>0</v>
      </c>
      <c r="D71" s="30">
        <f>Umkodiert!C71</f>
        <v>0</v>
      </c>
      <c r="E71" s="296"/>
      <c r="F71" s="188">
        <f>'Eingabe Dokumentenanalyse'!G85</f>
        <v>0</v>
      </c>
    </row>
    <row r="72" spans="1:6">
      <c r="A72" s="301" t="s">
        <v>14</v>
      </c>
      <c r="B72" s="302"/>
      <c r="C72" s="197"/>
      <c r="D72" s="197"/>
      <c r="E72" s="198"/>
      <c r="F72" s="199"/>
    </row>
    <row r="73" spans="1:6" ht="30" customHeight="1">
      <c r="A73" s="294" t="s">
        <v>114</v>
      </c>
      <c r="B73" s="193" t="str">
        <f>Umkodiert!A73</f>
        <v>3.1.1 Gibt es Aktivitäten zur Verbesserung des sozialen Klimas im Unternehmen/Arbeitsbereich (z. B. Betriebsausflüge, Feiern)?</v>
      </c>
      <c r="C73" s="187">
        <f>IF(D73=0,'Eingabe Dokumentenanalyse'!H89,IF(D73=3,'Eingabe Dokumentenanalyse'!B89,'Eingabe Dokumentenanalyse'!C89))</f>
        <v>0</v>
      </c>
      <c r="D73" s="30">
        <f>Umkodiert!C73</f>
        <v>0</v>
      </c>
      <c r="E73" s="281" t="e">
        <f>Umkodiert!H9</f>
        <v>#DIV/0!</v>
      </c>
      <c r="F73" s="188">
        <f>'Eingabe Dokumentenanalyse'!G89</f>
        <v>0</v>
      </c>
    </row>
    <row r="74" spans="1:6" ht="30" customHeight="1">
      <c r="A74" s="294"/>
      <c r="B74" s="193" t="str">
        <f>Umkodiert!A74</f>
        <v>3.1.2 Gibt es Möglichkeiten, Konflikte im Team zu besprechen (z. B. im Rahmen von Teambesprechungen oder mit der Personalvertretung)?</v>
      </c>
      <c r="C74" s="187">
        <f>IF(D74=0,'Eingabe Dokumentenanalyse'!H91,IF(D74=3,'Eingabe Dokumentenanalyse'!B91,'Eingabe Dokumentenanalyse'!C91))</f>
        <v>0</v>
      </c>
      <c r="D74" s="30">
        <f>Umkodiert!C74</f>
        <v>0</v>
      </c>
      <c r="E74" s="276"/>
      <c r="F74" s="188">
        <f>'Eingabe Dokumentenanalyse'!G91</f>
        <v>0</v>
      </c>
    </row>
    <row r="75" spans="1:6" ht="30" customHeight="1">
      <c r="A75" s="294"/>
      <c r="B75" s="193" t="str">
        <f>Umkodiert!A75</f>
        <v>3.1.3 Bestehen Unterstützungsmöglichkeiten durch Kolleginnen und Kollegen (z. B. bei herausfordernden Arbeitssituationen)?</v>
      </c>
      <c r="C75" s="187">
        <f>IF(D75=0,'Eingabe Begehung'!H69,IF(D75=3,'Eingabe Begehung'!B69,IF(D75=2,'Eingabe Begehung'!C69,'Eingabe Begehung'!D69)))</f>
        <v>0</v>
      </c>
      <c r="D75" s="30">
        <f>Umkodiert!C75</f>
        <v>0</v>
      </c>
      <c r="E75" s="276"/>
      <c r="F75" s="188">
        <f>'Eingabe Begehung'!G69</f>
        <v>0</v>
      </c>
    </row>
    <row r="76" spans="1:6" ht="30" customHeight="1">
      <c r="A76" s="294"/>
      <c r="B76" s="193" t="str">
        <f>Umkodiert!A76</f>
        <v>3.1.4 Ist die Arbeitsatmosphäre zwischen den Kolleginnen und Kollegen gekennzeichnet durch gegenseitige Akzeptanz, Wertschätzung und Vertrauen?</v>
      </c>
      <c r="C76" s="187">
        <f>IF(D76=0,'Eingabe Begehung'!H71,IF(D76=3,'Eingabe Begehung'!B71,IF(D76=2,'Eingabe Begehung'!C71,'Eingabe Begehung'!D71)))</f>
        <v>0</v>
      </c>
      <c r="D76" s="30">
        <f>Umkodiert!C76</f>
        <v>0</v>
      </c>
      <c r="E76" s="276"/>
      <c r="F76" s="188">
        <f>'Eingabe Begehung'!G71</f>
        <v>0</v>
      </c>
    </row>
    <row r="77" spans="1:6" ht="15" customHeight="1">
      <c r="A77" s="294"/>
      <c r="B77" s="193" t="str">
        <f>Umkodiert!A77</f>
        <v>3.1.5 Treten zwischen den Kolleginnen und Kollegen im Arbeitsbereich Spannungen oder Konflikte auf?</v>
      </c>
      <c r="C77" s="187">
        <f>IF(D77=0,'Eingabe Begehung'!H73,IF(D77=3,'Eingabe Begehung'!B73,IF(D77=2,'Eingabe Begehung'!C73,'Eingabe Begehung'!D73)))</f>
        <v>0</v>
      </c>
      <c r="D77" s="30">
        <f>Umkodiert!C77</f>
        <v>0</v>
      </c>
      <c r="E77" s="276"/>
      <c r="F77" s="188">
        <f>'Eingabe Begehung'!G73</f>
        <v>0</v>
      </c>
    </row>
    <row r="78" spans="1:6" ht="15" customHeight="1" thickBot="1">
      <c r="A78" s="295"/>
      <c r="B78" s="200" t="str">
        <f>Umkodiert!A78</f>
        <v>3.1.6 Können Probleme oder heikle Themen im Arbeitsbereich offen angesprochen werden?</v>
      </c>
      <c r="C78" s="180">
        <f>IF(D78=0,'Eingabe Begehung'!H75,IF(D78=3,'Eingabe Begehung'!B75,IF(D78=2,'Eingabe Begehung'!C75,'Eingabe Begehung'!D75)))</f>
        <v>0</v>
      </c>
      <c r="D78" s="97">
        <f>Umkodiert!C78</f>
        <v>0</v>
      </c>
      <c r="E78" s="276"/>
      <c r="F78" s="188">
        <f>'Eingabe Begehung'!G75</f>
        <v>0</v>
      </c>
    </row>
    <row r="79" spans="1:6" ht="30" customHeight="1" thickTop="1">
      <c r="A79" s="297" t="s">
        <v>115</v>
      </c>
      <c r="B79" s="201" t="str">
        <f>Umkodiert!A80</f>
        <v>3.2.1 Gibt es geplante Mitarbeitergespräche?</v>
      </c>
      <c r="C79" s="184">
        <f>IF(D79=0,'Eingabe Dokumentenanalyse'!H94,IF(D79=3,'Eingabe Dokumentenanalyse'!B94,IF(D79=2,'Eingabe Dokumentenanalyse'!C94,'Eingabe Dokumentenanalyse'!D94)))</f>
        <v>0</v>
      </c>
      <c r="D79" s="96">
        <f>Umkodiert!C80</f>
        <v>0</v>
      </c>
      <c r="E79" s="275" t="e">
        <f>Umkodiert!H8</f>
        <v>#DIV/0!</v>
      </c>
      <c r="F79" s="185">
        <f>'Eingabe Dokumentenanalyse'!G94</f>
        <v>0</v>
      </c>
    </row>
    <row r="80" spans="1:6" ht="30" customHeight="1">
      <c r="A80" s="294"/>
      <c r="B80" s="193" t="str">
        <f>Umkodiert!A81</f>
        <v>3.2.2 Wie häufig werden geplante Mitarbeitergespräche durchgeführt?</v>
      </c>
      <c r="C80" s="187">
        <f>IF(D80=0,'Eingabe Dokumentenanalyse'!H96,IF(D80=3,'Eingabe Dokumentenanalyse'!B96,IF(D80=2,'Eingabe Dokumentenanalyse'!C96,'Eingabe Dokumentenanalyse'!D96)))</f>
        <v>0</v>
      </c>
      <c r="D80" s="30">
        <f>Umkodiert!C81</f>
        <v>0</v>
      </c>
      <c r="E80" s="276"/>
      <c r="F80" s="188">
        <f>'Eingabe Dokumentenanalyse'!G96</f>
        <v>0</v>
      </c>
    </row>
    <row r="81" spans="1:6">
      <c r="A81" s="294"/>
      <c r="B81" s="193" t="str">
        <f>Umkodiert!A82</f>
        <v>3.2.3 Trägt die Führungskraft des Arbeitsbereichs zu einer guten Arbeitsatmosphäre bei?</v>
      </c>
      <c r="C81" s="187">
        <f>IF(D81=0,'Eingabe Begehung'!H80,IF(D81=3,'Eingabe Begehung'!B80,IF(D81=2,'Eingabe Begehung'!C80,'Eingabe Begehung'!D80)))</f>
        <v>0</v>
      </c>
      <c r="D81" s="30">
        <f>Umkodiert!C82</f>
        <v>0</v>
      </c>
      <c r="E81" s="276"/>
      <c r="F81" s="188">
        <f>'Eingabe Begehung'!G78</f>
        <v>0</v>
      </c>
    </row>
    <row r="82" spans="1:6" ht="28.5">
      <c r="A82" s="294"/>
      <c r="B82" s="193" t="str">
        <f>Umkodiert!A83</f>
        <v>3.2.4 Vermittelt die Führungskraft des Arbeitsbereichs den Beschäftigten Wertschätzung und Anerkennung?</v>
      </c>
      <c r="C82" s="187">
        <f>IF(D82=0,'Eingabe Begehung'!H82,IF(D82=3,'Eingabe Begehung'!B82,IF(D82=2,'Eingabe Begehung'!C82,'Eingabe Begehung'!D82)))</f>
        <v>0</v>
      </c>
      <c r="D82" s="30">
        <f>Umkodiert!C83</f>
        <v>0</v>
      </c>
      <c r="E82" s="276"/>
      <c r="F82" s="188">
        <f>'Eingabe Begehung'!G80</f>
        <v>0</v>
      </c>
    </row>
    <row r="83" spans="1:6">
      <c r="A83" s="294"/>
      <c r="B83" s="193" t="str">
        <f>Umkodiert!A84</f>
        <v>3.2.5 Erhalten die Beschäftigten arbeitsbezogene Rückmeldungen durch Führungskräfte?</v>
      </c>
      <c r="C83" s="187">
        <f>IF(D83=0,'Eingabe Begehung'!H82,IF(D83=3,'Eingabe Begehung'!B82,IF(D83=2,'Eingabe Begehung'!C82,'Eingabe Begehung'!D82)))</f>
        <v>0</v>
      </c>
      <c r="D83" s="30">
        <f>Umkodiert!C84</f>
        <v>0</v>
      </c>
      <c r="E83" s="276"/>
      <c r="F83" s="188">
        <f>'Eingabe Begehung'!G82</f>
        <v>0</v>
      </c>
    </row>
    <row r="84" spans="1:6" ht="30" customHeight="1" thickBot="1">
      <c r="A84" s="303"/>
      <c r="B84" s="204" t="str">
        <f>Umkodiert!A85</f>
        <v>3.2.6 Bestehen Unterstützungsmöglichkeiten durch Führungskräfte (z. B. bei herausfordernden Arbeitssituationen)?</v>
      </c>
      <c r="C84" s="180">
        <f>IF(D84=0,'Eingabe Begehung'!H84,IF(D84=3,'Eingabe Begehung'!B84,IF(D84=2,'Eingabe Begehung'!C84,'Eingabe Begehung'!D84)))</f>
        <v>0</v>
      </c>
      <c r="D84" s="97">
        <f>Umkodiert!C85</f>
        <v>0</v>
      </c>
      <c r="E84" s="277"/>
      <c r="F84" s="182">
        <f>'Eingabe Begehung'!G84</f>
        <v>0</v>
      </c>
    </row>
    <row r="85" spans="1:6" ht="15.75" thickTop="1">
      <c r="A85" s="289" t="s">
        <v>15</v>
      </c>
      <c r="B85" s="290"/>
      <c r="C85" s="205"/>
      <c r="D85" s="205"/>
      <c r="E85" s="206"/>
      <c r="F85" s="207"/>
    </row>
    <row r="86" spans="1:6" ht="15" customHeight="1">
      <c r="A86" s="294" t="s">
        <v>18</v>
      </c>
      <c r="B86" s="193" t="str">
        <f>Umkodiert!A87</f>
        <v>4.1.1 Tritt bei der Arbeit Lärm durch Maschinen, Werkzeuge, Fahrzeuge oder andere Arbeitsmittel auf?</v>
      </c>
      <c r="C86" s="187">
        <f>IF(D86=0,'Eingabe Begehung'!H89,IF(D86=3,'Eingabe Begehung'!B89,IF(D86=2,'Eingabe Begehung'!C89,'Eingabe Begehung'!D89)))</f>
        <v>0</v>
      </c>
      <c r="D86" s="30">
        <f>Umkodiert!C87</f>
        <v>0</v>
      </c>
      <c r="E86" s="281" t="e">
        <f>Umkodiert!H7</f>
        <v>#DIV/0!</v>
      </c>
      <c r="F86" s="188">
        <f>'Eingabe Begehung'!G89</f>
        <v>0</v>
      </c>
    </row>
    <row r="87" spans="1:6" ht="15" customHeight="1">
      <c r="A87" s="294"/>
      <c r="B87" s="193" t="str">
        <f>Umkodiert!A88</f>
        <v>4.1.2 Tritt bei der Arbeit Lärm durch ausgestellte Waren (z. B. TV-Geräte) auf?</v>
      </c>
      <c r="C87" s="187">
        <f>IF(D87=0,'Eingabe Begehung'!H91,IF(D87=3,'Eingabe Begehung'!B91,IF(D87=2,'Eingabe Begehung'!C91,IF(D87=5,'Eingabe Begehung'!E91,'Eingabe Begehung'!D91))))</f>
        <v>0</v>
      </c>
      <c r="D87" s="30">
        <f>Umkodiert!C88</f>
        <v>0</v>
      </c>
      <c r="E87" s="276"/>
      <c r="F87" s="188">
        <f>'Eingabe Begehung'!G91</f>
        <v>0</v>
      </c>
    </row>
    <row r="88" spans="1:6" ht="15" customHeight="1">
      <c r="A88" s="294"/>
      <c r="B88" s="193" t="str">
        <f>Umkodiert!A89</f>
        <v>4.1.3 Tritt bei der Arbeit Lärm durch Menschen auf?</v>
      </c>
      <c r="C88" s="187">
        <f>IF(D88=0,'Eingabe Begehung'!H93,IF(D88=3,'Eingabe Begehung'!B93,IF(D88=2,'Eingabe Begehung'!C93,'Eingabe Begehung'!D93)))</f>
        <v>0</v>
      </c>
      <c r="D88" s="30">
        <f>Umkodiert!C89</f>
        <v>0</v>
      </c>
      <c r="E88" s="276"/>
      <c r="F88" s="188">
        <f>'Eingabe Begehung'!G93</f>
        <v>0</v>
      </c>
    </row>
    <row r="89" spans="1:6" ht="15" customHeight="1">
      <c r="A89" s="294"/>
      <c r="B89" s="193" t="str">
        <f>Umkodiert!A90</f>
        <v>4.1.4 Ist das Licht für die Arbeitsaufgabe ausreichend?</v>
      </c>
      <c r="C89" s="187">
        <f>IF(D89=0,'Eingabe Begehung'!H95,IF(D89=3,'Eingabe Begehung'!B95,IF(D89=2,'Eingabe Begehung'!C95,'Eingabe Begehung'!D95)))</f>
        <v>0</v>
      </c>
      <c r="D89" s="30">
        <f>Umkodiert!C90</f>
        <v>0</v>
      </c>
      <c r="E89" s="276"/>
      <c r="F89" s="188">
        <f>'Eingabe Begehung'!G95</f>
        <v>0</v>
      </c>
    </row>
    <row r="90" spans="1:6" ht="15" customHeight="1">
      <c r="A90" s="294"/>
      <c r="B90" s="193" t="str">
        <f>Umkodiert!A91</f>
        <v>4.1.5 Kann die Arbeit ohne Einwirkung von Zugluft ausgeübt werden?</v>
      </c>
      <c r="C90" s="187">
        <f>IF(D90=0,'Eingabe Begehung'!H97,IF(D90=3,'Eingabe Begehung'!B97,IF(D90=2,'Eingabe Begehung'!C97,'Eingabe Begehung'!D97)))</f>
        <v>0</v>
      </c>
      <c r="D90" s="30">
        <f>Umkodiert!C91</f>
        <v>0</v>
      </c>
      <c r="E90" s="276"/>
      <c r="F90" s="188">
        <f>'Eingabe Begehung'!G97</f>
        <v>0</v>
      </c>
    </row>
    <row r="91" spans="1:6" ht="15" customHeight="1">
      <c r="A91" s="294"/>
      <c r="B91" s="193" t="str">
        <f>Umkodiert!A92</f>
        <v>4.1.6 Ist die Raumtemperatur der geforderten Arbeit angepasst?</v>
      </c>
      <c r="C91" s="187">
        <f>IF(D91=0,'Eingabe Begehung'!H99,IF(D91=3,'Eingabe Begehung'!B99,IF(D91=2,'Eingabe Begehung'!C99,'Eingabe Begehung'!D99)))</f>
        <v>0</v>
      </c>
      <c r="D91" s="30">
        <f>Umkodiert!C92</f>
        <v>0</v>
      </c>
      <c r="E91" s="276"/>
      <c r="F91" s="188">
        <f>'Eingabe Begehung'!G99</f>
        <v>0</v>
      </c>
    </row>
    <row r="92" spans="1:6" ht="15" customHeight="1">
      <c r="A92" s="294"/>
      <c r="B92" s="193" t="str">
        <f>Umkodiert!A93</f>
        <v>4.1.7 Ist die Luft sauber (staub- und rauchfrei, ohne unangenehme Gerüche)?</v>
      </c>
      <c r="C92" s="187">
        <f>IF(D92=0,'Eingabe Begehung'!H101,IF(D92=3,'Eingabe Begehung'!B101,IF(D92=2,'Eingabe Begehung'!C101,'Eingabe Begehung'!D101)))</f>
        <v>0</v>
      </c>
      <c r="D92" s="30">
        <f>Umkodiert!C93</f>
        <v>0</v>
      </c>
      <c r="E92" s="276"/>
      <c r="F92" s="188">
        <f>'Eingabe Begehung'!G101</f>
        <v>0</v>
      </c>
    </row>
    <row r="93" spans="1:6" ht="15" customHeight="1" thickBot="1">
      <c r="A93" s="295"/>
      <c r="B93" s="200" t="str">
        <f>Umkodiert!A94</f>
        <v>4.1.8 Ist die Luftfeuchtigkeit ausreichend (d. h. ist die Luft nicht zu trocken)?</v>
      </c>
      <c r="C93" s="187">
        <f>IF(D93=0,'Eingabe Begehung'!H103,IF(D93=3,'Eingabe Begehung'!B103,IF(D93=2,'Eingabe Begehung'!C103,'Eingabe Begehung'!D103)))</f>
        <v>0</v>
      </c>
      <c r="D93" s="97">
        <f>Umkodiert!C94</f>
        <v>0</v>
      </c>
      <c r="E93" s="276"/>
      <c r="F93" s="208">
        <f>'Eingabe Begehung'!G103</f>
        <v>0</v>
      </c>
    </row>
    <row r="94" spans="1:6" ht="15" customHeight="1" thickTop="1">
      <c r="A94" s="297" t="s">
        <v>9</v>
      </c>
      <c r="B94" s="201" t="str">
        <f>Umkodiert!A96</f>
        <v>4.2.1 Welche körperlichen Anforderungen sind gegeben?</v>
      </c>
      <c r="C94" s="202"/>
      <c r="D94" s="96"/>
      <c r="E94" s="275" t="e">
        <f>Umkodiert!H6</f>
        <v>#DIV/0!</v>
      </c>
      <c r="F94" s="185"/>
    </row>
    <row r="95" spans="1:6" ht="15" customHeight="1">
      <c r="A95" s="294"/>
      <c r="B95" s="192" t="str">
        <f>Umkodiert!A97</f>
        <v>4.2.1.1 Erfolgt die Tätigkeit überwiegend nur im Sitzen, nur im Stehen oder nur im Gehen?</v>
      </c>
      <c r="C95" s="187">
        <f>IF(D95=0,'Eingabe Begehung'!H107,IF(D95=3,'Eingabe Begehung'!B107,'Eingabe Begehung'!C107))</f>
        <v>0</v>
      </c>
      <c r="D95" s="30">
        <f>Umkodiert!C97</f>
        <v>0</v>
      </c>
      <c r="E95" s="276"/>
      <c r="F95" s="188">
        <f>'Eingabe Begehung'!G107</f>
        <v>0</v>
      </c>
    </row>
    <row r="96" spans="1:6" ht="15" customHeight="1">
      <c r="A96" s="294"/>
      <c r="B96" s="192" t="str">
        <f>Umkodiert!A98</f>
        <v>4.2.1.2 Verlangt die Tätigkeit Hocken oder Knien?</v>
      </c>
      <c r="C96" s="187">
        <f>IF(D96=0,'Eingabe Begehung'!H109,IF(D96=3,'Eingabe Begehung'!B109,'Eingabe Begehung'!C109))</f>
        <v>0</v>
      </c>
      <c r="D96" s="30">
        <f>Umkodiert!C98</f>
        <v>0</v>
      </c>
      <c r="E96" s="276"/>
      <c r="F96" s="188">
        <f>'Eingabe Begehung'!G109</f>
        <v>0</v>
      </c>
    </row>
    <row r="97" spans="1:6" ht="15" customHeight="1">
      <c r="A97" s="294"/>
      <c r="B97" s="192" t="str">
        <f>Umkodiert!A99</f>
        <v>4.2.1.3 Verlangt die Tätigkeit Über-Kopf-Arbeit?</v>
      </c>
      <c r="C97" s="187">
        <f>IF(D97=0,'Eingabe Begehung'!H111,IF(D97=3,'Eingabe Begehung'!B111,'Eingabe Begehung'!C111))</f>
        <v>0</v>
      </c>
      <c r="D97" s="30">
        <f>Umkodiert!C99</f>
        <v>0</v>
      </c>
      <c r="E97" s="276"/>
      <c r="F97" s="188">
        <f>'Eingabe Begehung'!G111</f>
        <v>0</v>
      </c>
    </row>
    <row r="98" spans="1:6" ht="15" customHeight="1">
      <c r="A98" s="294"/>
      <c r="B98" s="192" t="str">
        <f>Umkodiert!A100</f>
        <v>4.2.1.4 Erfordert die Tätigkeit überwiegend gleichartige, sich wiederholende Bewegungen?</v>
      </c>
      <c r="C98" s="187">
        <f>IF(D98=0,'Eingabe Begehung'!H113,IF(D98=3,'Eingabe Begehung'!B113,'Eingabe Begehung'!C113))</f>
        <v>0</v>
      </c>
      <c r="D98" s="30">
        <f>Umkodiert!C100</f>
        <v>0</v>
      </c>
      <c r="E98" s="276"/>
      <c r="F98" s="188">
        <f>'Eingabe Begehung'!G113</f>
        <v>0</v>
      </c>
    </row>
    <row r="99" spans="1:6" ht="15" customHeight="1">
      <c r="A99" s="294"/>
      <c r="B99" s="193" t="str">
        <f>Umkodiert!A101</f>
        <v>4.2.2 Lassen sich die Aufgaben körpernah erledigen?</v>
      </c>
      <c r="C99" s="187">
        <f>IF(D99=0,'Eingabe Begehung'!H115,IF(D99=3,'Eingabe Begehung'!B115,IF(D99=2,'Eingabe Begehung'!C115,'Eingabe Begehung'!D115)))</f>
        <v>0</v>
      </c>
      <c r="D99" s="30">
        <f>Umkodiert!C101</f>
        <v>0</v>
      </c>
      <c r="E99" s="276"/>
      <c r="F99" s="188">
        <f>'Eingabe Begehung'!G115</f>
        <v>0</v>
      </c>
    </row>
    <row r="100" spans="1:6" ht="15" customHeight="1">
      <c r="A100" s="294"/>
      <c r="B100" s="193" t="str">
        <f>Umkodiert!A102</f>
        <v>4.2.3 Sind Verdrehungen des Körpers ausgeschlossen?</v>
      </c>
      <c r="C100" s="187">
        <f>IF(D100=0,'Eingabe Begehung'!H117,IF(D100=3,'Eingabe Begehung'!B117,IF(D100=2,'Eingabe Begehung'!C117,'Eingabe Begehung'!D117)))</f>
        <v>0</v>
      </c>
      <c r="D100" s="30">
        <f>Umkodiert!C102</f>
        <v>0</v>
      </c>
      <c r="E100" s="276"/>
      <c r="F100" s="188">
        <f>'Eingabe Begehung'!G117</f>
        <v>0</v>
      </c>
    </row>
    <row r="101" spans="1:6" ht="30" customHeight="1" thickBot="1">
      <c r="A101" s="303"/>
      <c r="B101" s="204" t="str">
        <f>Umkodiert!A103</f>
        <v>4.2.4 Werden während der Arbeitszeit schwere körperliche Anstrengungen vermieden (z. B. schwere Gegenstände heben, tragen, ziehen, schieben)?</v>
      </c>
      <c r="C101" s="180">
        <f>IF(D101=0,'Eingabe Begehung'!H119,IF(D101=3,'Eingabe Begehung'!B119,IF(D101=2,'Eingabe Begehung'!C119,'Eingabe Begehung'!D119)))</f>
        <v>0</v>
      </c>
      <c r="D101" s="97">
        <f>Umkodiert!C103</f>
        <v>0</v>
      </c>
      <c r="E101" s="277"/>
      <c r="F101" s="182">
        <f>'Eingabe Begehung'!G119</f>
        <v>0</v>
      </c>
    </row>
    <row r="102" spans="1:6" ht="15.75" thickTop="1">
      <c r="A102" s="297" t="s">
        <v>17</v>
      </c>
      <c r="B102" s="201" t="str">
        <f>Umkodiert!A105</f>
        <v>4.3.1 Ist der Arbeitsbereich übersichtlich gestaltet?</v>
      </c>
      <c r="C102" s="184">
        <f>IF(D102=0,'Eingabe Begehung'!H122,IF(D102=3,'Eingabe Begehung'!B122,IF(D102=2,'Eingabe Begehung'!C122,'Eingabe Begehung'!D122)))</f>
        <v>0</v>
      </c>
      <c r="D102" s="96">
        <f>Umkodiert!C105</f>
        <v>0</v>
      </c>
      <c r="E102" s="275" t="e">
        <f>Umkodiert!H5</f>
        <v>#DIV/0!</v>
      </c>
      <c r="F102" s="185">
        <f>'Eingabe Begehung'!G122</f>
        <v>0</v>
      </c>
    </row>
    <row r="103" spans="1:6">
      <c r="A103" s="294"/>
      <c r="B103" s="193" t="str">
        <f>Umkodiert!A106</f>
        <v>4.3.2 Ist der Arbeitsbereich sauber und ordentlich?</v>
      </c>
      <c r="C103" s="187">
        <f>IF(D103=0,'Eingabe Begehung'!H124,IF(D103=3,'Eingabe Begehung'!B124,IF(D103=2,'Eingabe Begehung'!C124,'Eingabe Begehung'!D124)))</f>
        <v>0</v>
      </c>
      <c r="D103" s="30">
        <f>Umkodiert!C106</f>
        <v>0</v>
      </c>
      <c r="E103" s="276"/>
      <c r="F103" s="188">
        <f>'Eingabe Begehung'!G124</f>
        <v>0</v>
      </c>
    </row>
    <row r="104" spans="1:6">
      <c r="A104" s="294"/>
      <c r="B104" s="193" t="str">
        <f>Umkodiert!A107</f>
        <v>4.3.3 Können sich die Beschäftigten im Arbeitsbereich frei bewegen ohne anzustoßen?</v>
      </c>
      <c r="C104" s="187">
        <f>IF(D104=0,'Eingabe Begehung'!H126,IF(D104=3,'Eingabe Begehung'!B126,IF(D104=2,'Eingabe Begehung'!C126,'Eingabe Begehung'!D126)))</f>
        <v>0</v>
      </c>
      <c r="D104" s="30">
        <f>Umkodiert!C107</f>
        <v>0</v>
      </c>
      <c r="E104" s="276"/>
      <c r="F104" s="188">
        <f>'Eingabe Begehung'!G126</f>
        <v>0</v>
      </c>
    </row>
    <row r="105" spans="1:6" ht="30" customHeight="1">
      <c r="A105" s="294"/>
      <c r="B105" s="193" t="str">
        <f>Umkodiert!A108</f>
        <v>4.3.4 Sind am Arbeitsplatz Anpassungen an verschiedene Körpermaße bzw. Körperhaltungen möglich (z. B. durch höherverstellbare Tische und/oder Stühle)?</v>
      </c>
      <c r="C105" s="187">
        <f>IF(D105=0,'Eingabe Begehung'!H128,IF(D105=3,'Eingabe Begehung'!B128,IF(D105=2,'Eingabe Begehung'!C128,'Eingabe Begehung'!D128)))</f>
        <v>0</v>
      </c>
      <c r="D105" s="30">
        <f>Umkodiert!C108</f>
        <v>0</v>
      </c>
      <c r="E105" s="276"/>
      <c r="F105" s="188">
        <f>'Eingabe Begehung'!G128</f>
        <v>0</v>
      </c>
    </row>
    <row r="106" spans="1:6">
      <c r="A106" s="294"/>
      <c r="B106" s="193" t="str">
        <f>Umkodiert!A109</f>
        <v>4.3.5 Sind alle notwendigen optischen Warnsignale und Informationen am Arbeitsplatz vorhanden?</v>
      </c>
      <c r="C106" s="187">
        <f>IF(D106=0,'Eingabe Begehung'!H130,IF(D106=3,'Eingabe Begehung'!B130,'Eingabe Begehung'!C130))</f>
        <v>0</v>
      </c>
      <c r="D106" s="30">
        <f>Umkodiert!C109</f>
        <v>0</v>
      </c>
      <c r="E106" s="276"/>
      <c r="F106" s="188">
        <f>'Eingabe Begehung'!G130</f>
        <v>0</v>
      </c>
    </row>
    <row r="107" spans="1:6" ht="30" customHeight="1">
      <c r="A107" s="294"/>
      <c r="B107" s="193" t="str">
        <f>Umkodiert!A110</f>
        <v>4.3.6 Sind notwendige optische Warnsignale und Informationen am Arbeitsplatz uneingeschränkt wahrnehmbar?</v>
      </c>
      <c r="C107" s="187">
        <f>IF(D107=0,'Eingabe Begehung'!H132,IF(D107=3,'Eingabe Begehung'!B132,'Eingabe Begehung'!C132))</f>
        <v>0</v>
      </c>
      <c r="D107" s="30">
        <f>Umkodiert!C110</f>
        <v>0</v>
      </c>
      <c r="E107" s="276"/>
      <c r="F107" s="188">
        <f>'Eingabe Begehung'!G132</f>
        <v>0</v>
      </c>
    </row>
    <row r="108" spans="1:6">
      <c r="A108" s="294"/>
      <c r="B108" s="193" t="str">
        <f>Umkodiert!A111</f>
        <v>4.3.7 Sind alle notwendigen akustischen Warnsignale und Informationen am Arbeitsplatz vorhanden?</v>
      </c>
      <c r="C108" s="187">
        <f>IF(D108=0,'Eingabe Begehung'!H134,IF(D108=3,'Eingabe Begehung'!B134,'Eingabe Begehung'!C134))</f>
        <v>0</v>
      </c>
      <c r="D108" s="30">
        <f>Umkodiert!C111</f>
        <v>0</v>
      </c>
      <c r="E108" s="276"/>
      <c r="F108" s="188">
        <f>'Eingabe Begehung'!G134</f>
        <v>0</v>
      </c>
    </row>
    <row r="109" spans="1:6" ht="30" customHeight="1" thickBot="1">
      <c r="A109" s="295"/>
      <c r="B109" s="200" t="str">
        <f>Umkodiert!A112</f>
        <v>4.3.8 Sind notwendige akustische Warnsignale und Informationen am Arbeitsplatz uneingeschränkt wahrnehmbar?</v>
      </c>
      <c r="C109" s="180">
        <f>IF(D109=0,'Eingabe Begehung'!H136,IF(D109=3,'Eingabe Begehung'!B136,'Eingabe Begehung'!C136))</f>
        <v>0</v>
      </c>
      <c r="D109" s="97">
        <f>Umkodiert!C112</f>
        <v>0</v>
      </c>
      <c r="E109" s="276"/>
      <c r="F109" s="188">
        <f>'Eingabe Begehung'!G136</f>
        <v>0</v>
      </c>
    </row>
    <row r="110" spans="1:6" ht="30" customHeight="1" thickTop="1">
      <c r="A110" s="297" t="s">
        <v>10</v>
      </c>
      <c r="B110" s="201" t="str">
        <f>Umkodiert!A114</f>
        <v>4.4.1 Stehen zum Ausüben der Arbeit erforderliche Arbeits- und Hilfsmittel (z. B. Material, Werkzeug, Maschinen, Geräte) zur Verfügung?</v>
      </c>
      <c r="C110" s="184">
        <f>IF(D110=0,'Eingabe Begehung'!H139,IF(D110=3,'Eingabe Begehung'!B139,IF(D110=2,'Eingabe Begehung'!C139,'Eingabe Begehung'!D139)))</f>
        <v>0</v>
      </c>
      <c r="D110" s="96">
        <f>Umkodiert!C114</f>
        <v>0</v>
      </c>
      <c r="E110" s="275" t="e">
        <f>Umkodiert!H4</f>
        <v>#DIV/0!</v>
      </c>
      <c r="F110" s="185">
        <f>'Eingabe Begehung'!G139</f>
        <v>0</v>
      </c>
    </row>
    <row r="111" spans="1:6">
      <c r="A111" s="298"/>
      <c r="B111" s="193" t="str">
        <f>Umkodiert!A115</f>
        <v>4.4.2 Inwieweit sind die Arbeits- und Hilfsmittel vollständig funktionsfähig?</v>
      </c>
      <c r="C111" s="187">
        <f>IF(D111=0,'Eingabe Begehung'!H141,IF(D111=3,'Eingabe Begehung'!B141,IF(D111=2,'Eingabe Begehung'!C141,'Eingabe Begehung'!D141)))</f>
        <v>0</v>
      </c>
      <c r="D111" s="30">
        <f>Umkodiert!C115</f>
        <v>0</v>
      </c>
      <c r="E111" s="276"/>
      <c r="F111" s="188">
        <f>'Eingabe Begehung'!G141</f>
        <v>0</v>
      </c>
    </row>
    <row r="112" spans="1:6">
      <c r="A112" s="298"/>
      <c r="B112" s="193" t="str">
        <f>Umkodiert!A116</f>
        <v>4.4.3 Unterstützen die zur Verfügung stehenden Arbeits- und Hilfsmittel eine gesunde Körperhaltung?</v>
      </c>
      <c r="C112" s="187">
        <f>IF(D112=0,'Eingabe Begehung'!H143,IF(D112=3,'Eingabe Begehung'!B143,IF(D112=2,'Eingabe Begehung'!C143,'Eingabe Begehung'!D143)))</f>
        <v>0</v>
      </c>
      <c r="D112" s="30">
        <f>Umkodiert!C116</f>
        <v>0</v>
      </c>
      <c r="E112" s="276"/>
      <c r="F112" s="188">
        <f>'Eingabe Begehung'!G143</f>
        <v>0</v>
      </c>
    </row>
    <row r="113" spans="1:6" ht="30" customHeight="1">
      <c r="A113" s="298"/>
      <c r="B113" s="193" t="str">
        <f>Umkodiert!A117</f>
        <v>4.4.4 Steht zum Ausüben der Arbeit Arbeitsschutzbekleidung bzw. eine persönliche Schutzausrüstung bereit?</v>
      </c>
      <c r="C113" s="187">
        <f>IF(D113=0,'Eingabe Begehung'!H145,IF(D113=3,'Eingabe Begehung'!B145,IF(D113=2,'Eingabe Begehung'!C145,IF(D113=5,'Eingabe Begehung'!E145,'Eingabe Begehung'!D145))))</f>
        <v>0</v>
      </c>
      <c r="D113" s="30">
        <f>Umkodiert!C117</f>
        <v>0</v>
      </c>
      <c r="E113" s="276"/>
      <c r="F113" s="188">
        <f>'Eingabe Begehung'!G145</f>
        <v>0</v>
      </c>
    </row>
    <row r="114" spans="1:6" ht="45" customHeight="1">
      <c r="A114" s="298"/>
      <c r="B114" s="193" t="str">
        <f>Umkodiert!A118</f>
        <v>4.4.5 Bei Arbeit mit technischen Systemen (Kassen, Computer, Kommissioniersysteme, Maschinen oder andere technische Hilfsmittel): 
Die Software/Technik…</v>
      </c>
      <c r="C114" s="187"/>
      <c r="D114" s="30"/>
      <c r="E114" s="276"/>
      <c r="F114" s="188"/>
    </row>
    <row r="115" spans="1:6" ht="15" customHeight="1">
      <c r="A115" s="298"/>
      <c r="B115" s="192" t="str">
        <f>Umkodiert!A119</f>
        <v>4.4.5.1 … macht auf Bedienungsfehler aufmerksam (z. B. durch Signale oder Dialogfelder).</v>
      </c>
      <c r="C115" s="187">
        <f>IF(D115=0,'Eingabe Begehung'!H148,IF(D115=3,'Eingabe Begehung'!B148,IF(D115=2,'Eingabe Begehung'!C148,IF(D115=5,'Eingabe Begehung'!E148,'Eingabe Begehung'!D148))))</f>
        <v>0</v>
      </c>
      <c r="D115" s="30">
        <f>Umkodiert!C119</f>
        <v>0</v>
      </c>
      <c r="E115" s="276"/>
      <c r="F115" s="188">
        <f>'Eingabe Begehung'!G148</f>
        <v>0</v>
      </c>
    </row>
    <row r="116" spans="1:6" ht="15" customHeight="1">
      <c r="A116" s="298"/>
      <c r="B116" s="192" t="str">
        <f>Umkodiert!A120</f>
        <v>4.4.5.2 … funktioniert zuverlässig ohne Programmabstürze.</v>
      </c>
      <c r="C116" s="187">
        <f>IF(D116=0,'Eingabe Begehung'!H150,IF(D116=3,'Eingabe Begehung'!B150,IF(D116=2,'Eingabe Begehung'!C150,IF(D116=5,'Eingabe Begehung'!E150,'Eingabe Begehung'!D150))))</f>
        <v>0</v>
      </c>
      <c r="D116" s="30">
        <f>Umkodiert!C120</f>
        <v>0</v>
      </c>
      <c r="E116" s="276"/>
      <c r="F116" s="188">
        <f>'Eingabe Begehung'!G150</f>
        <v>0</v>
      </c>
    </row>
    <row r="117" spans="1:6" ht="15" customHeight="1">
      <c r="A117" s="298"/>
      <c r="B117" s="192" t="str">
        <f>Umkodiert!A121</f>
        <v>4.4.5.3 … ist selbsterklärend und vom Arbeitsplatzinhaber steuerbar.</v>
      </c>
      <c r="C117" s="187">
        <f>IF(D117=0,'Eingabe Begehung'!H152,IF(D117=3,'Eingabe Begehung'!B152,IF(D117=2,'Eingabe Begehung'!C152,IF(D117=5,'Eingabe Begehung'!E152,'Eingabe Begehung'!D152))))</f>
        <v>0</v>
      </c>
      <c r="D117" s="30">
        <f>Umkodiert!C121</f>
        <v>0</v>
      </c>
      <c r="E117" s="276"/>
      <c r="F117" s="188">
        <f>'Eingabe Begehung'!G152</f>
        <v>0</v>
      </c>
    </row>
    <row r="118" spans="1:6" ht="15" customHeight="1">
      <c r="A118" s="298"/>
      <c r="B118" s="192" t="str">
        <f>Umkodiert!A122</f>
        <v>4.4.5.4 … bietet Hilfs- und Lernprogramme an bzw. es sind Schulungsunterlagen vorhanden.</v>
      </c>
      <c r="C118" s="187">
        <f>IF(D118=0,'Eingabe Begehung'!H154,IF(D118=3,'Eingabe Begehung'!B154,IF(D118=2,'Eingabe Begehung'!C154,IF(D118=5,'Eingabe Begehung'!E154,'Eingabe Begehung'!D154))))</f>
        <v>0</v>
      </c>
      <c r="D118" s="30">
        <f>Umkodiert!C122</f>
        <v>0</v>
      </c>
      <c r="E118" s="276"/>
      <c r="F118" s="188">
        <f>'Eingabe Begehung'!G154</f>
        <v>0</v>
      </c>
    </row>
    <row r="119" spans="1:6" ht="15" customHeight="1">
      <c r="A119" s="298"/>
      <c r="B119" s="192" t="str">
        <f>Umkodiert!A123</f>
        <v>4.4.5.5 … passt zur Arbeitsaufgabe.</v>
      </c>
      <c r="C119" s="187">
        <f>IF(D119=0,'Eingabe Begehung'!H156,IF(D119=3,'Eingabe Begehung'!B156,IF(D119=2,'Eingabe Begehung'!C156,IF(D119=5,'Eingabe Begehung'!E156,'Eingabe Begehung'!D156))))</f>
        <v>0</v>
      </c>
      <c r="D119" s="30">
        <f>Umkodiert!C123</f>
        <v>0</v>
      </c>
      <c r="E119" s="276"/>
      <c r="F119" s="188">
        <f>'Eingabe Begehung'!G156</f>
        <v>0</v>
      </c>
    </row>
    <row r="120" spans="1:6" ht="30" customHeight="1">
      <c r="A120" s="298"/>
      <c r="B120" s="193" t="str">
        <f>Umkodiert!A124</f>
        <v>4.4.6 Werden Technologien für die Warenerkennung/-suche (z. B. mittels Barcodes, RFID) zur Leistungskontrolle oder Überwachung der Beschäftigten genutzt?</v>
      </c>
      <c r="C120" s="187">
        <f>IF(D120=0,'Eingabe Dokumentenanalyse'!H100,IF(D120=3,'Eingabe Dokumentenanalyse'!B100,'Eingabe Dokumentenanalyse'!C100))</f>
        <v>0</v>
      </c>
      <c r="D120" s="30">
        <f>Umkodiert!C124</f>
        <v>0</v>
      </c>
      <c r="E120" s="296"/>
      <c r="F120" s="188">
        <f>'Eingabe Dokumentenanalyse'!G100</f>
        <v>0</v>
      </c>
    </row>
    <row r="121" spans="1:6" s="3" customFormat="1">
      <c r="B121" s="82"/>
      <c r="C121" s="125"/>
      <c r="D121" s="27"/>
      <c r="E121" s="2"/>
      <c r="F121" s="35"/>
    </row>
    <row r="122" spans="1:6" s="3" customFormat="1">
      <c r="B122" s="82"/>
      <c r="C122" s="125"/>
      <c r="D122" s="32"/>
      <c r="E122" s="2"/>
      <c r="F122" s="35"/>
    </row>
    <row r="123" spans="1:6" s="3" customFormat="1">
      <c r="B123" s="82"/>
      <c r="C123" s="125"/>
      <c r="D123" s="33"/>
      <c r="E123" s="2"/>
      <c r="F123" s="35"/>
    </row>
    <row r="124" spans="1:6" s="3" customFormat="1">
      <c r="B124" s="82"/>
      <c r="C124" s="125"/>
      <c r="D124" s="33"/>
      <c r="E124" s="2"/>
      <c r="F124" s="35"/>
    </row>
    <row r="125" spans="1:6" s="3" customFormat="1">
      <c r="B125" s="82"/>
      <c r="C125" s="125"/>
      <c r="D125" s="33"/>
      <c r="E125" s="2"/>
      <c r="F125" s="35"/>
    </row>
    <row r="126" spans="1:6" s="3" customFormat="1">
      <c r="B126" s="82"/>
      <c r="C126" s="125"/>
      <c r="D126" s="27"/>
      <c r="E126" s="2"/>
      <c r="F126" s="35"/>
    </row>
    <row r="127" spans="1:6" s="3" customFormat="1">
      <c r="B127" s="82"/>
      <c r="C127" s="125"/>
      <c r="D127" s="42"/>
      <c r="E127" s="2"/>
      <c r="F127" s="35"/>
    </row>
    <row r="128" spans="1:6" s="3" customFormat="1">
      <c r="B128" s="82"/>
      <c r="C128" s="125"/>
      <c r="D128" s="42"/>
      <c r="E128" s="2"/>
      <c r="F128" s="35"/>
    </row>
    <row r="129" spans="2:6" s="3" customFormat="1">
      <c r="B129" s="82"/>
      <c r="C129" s="125"/>
      <c r="D129" s="42"/>
      <c r="E129" s="2"/>
      <c r="F129" s="35"/>
    </row>
    <row r="130" spans="2:6" s="3" customFormat="1">
      <c r="B130" s="82"/>
      <c r="C130" s="125"/>
      <c r="D130" s="27"/>
      <c r="E130" s="2"/>
      <c r="F130" s="35"/>
    </row>
    <row r="131" spans="2:6" s="3" customFormat="1">
      <c r="B131" s="82"/>
      <c r="C131" s="125"/>
      <c r="D131" s="27"/>
      <c r="E131" s="2"/>
      <c r="F131" s="35"/>
    </row>
    <row r="132" spans="2:6" s="3" customFormat="1">
      <c r="B132" s="82"/>
      <c r="C132" s="125"/>
      <c r="D132" s="27"/>
      <c r="E132" s="2"/>
      <c r="F132" s="35"/>
    </row>
    <row r="133" spans="2:6" s="3" customFormat="1">
      <c r="B133" s="82"/>
      <c r="C133" s="125"/>
      <c r="D133" s="27"/>
      <c r="E133" s="2"/>
      <c r="F133" s="35"/>
    </row>
    <row r="134" spans="2:6" s="3" customFormat="1">
      <c r="B134" s="82"/>
      <c r="C134" s="125"/>
      <c r="D134" s="27"/>
      <c r="E134" s="2"/>
      <c r="F134" s="35"/>
    </row>
    <row r="135" spans="2:6" s="3" customFormat="1">
      <c r="B135" s="82"/>
      <c r="C135" s="125"/>
      <c r="D135" s="27"/>
      <c r="E135" s="2"/>
      <c r="F135" s="35"/>
    </row>
    <row r="136" spans="2:6" s="3" customFormat="1">
      <c r="B136" s="82"/>
      <c r="C136" s="125"/>
      <c r="D136" s="27"/>
      <c r="E136" s="2"/>
      <c r="F136" s="35"/>
    </row>
    <row r="137" spans="2:6" s="3" customFormat="1">
      <c r="B137" s="82"/>
      <c r="C137" s="125"/>
      <c r="D137" s="27"/>
      <c r="E137" s="2"/>
      <c r="F137" s="35"/>
    </row>
    <row r="138" spans="2:6" s="3" customFormat="1">
      <c r="B138" s="82"/>
      <c r="C138" s="125"/>
      <c r="D138" s="27"/>
      <c r="E138" s="2"/>
      <c r="F138" s="35"/>
    </row>
    <row r="139" spans="2:6" s="3" customFormat="1">
      <c r="B139" s="82"/>
      <c r="C139" s="125"/>
      <c r="D139" s="27"/>
      <c r="E139" s="2"/>
      <c r="F139" s="35"/>
    </row>
    <row r="140" spans="2:6" s="3" customFormat="1">
      <c r="B140" s="82"/>
      <c r="C140" s="125"/>
      <c r="D140" s="27"/>
      <c r="E140" s="2"/>
      <c r="F140" s="35"/>
    </row>
    <row r="141" spans="2:6" s="3" customFormat="1">
      <c r="B141" s="82"/>
      <c r="C141" s="125"/>
      <c r="D141" s="27"/>
      <c r="E141" s="2"/>
      <c r="F141" s="35"/>
    </row>
    <row r="142" spans="2:6" s="3" customFormat="1">
      <c r="B142" s="82"/>
      <c r="C142" s="125"/>
      <c r="D142" s="27"/>
      <c r="E142" s="2"/>
      <c r="F142" s="35"/>
    </row>
    <row r="143" spans="2:6" s="3" customFormat="1">
      <c r="B143" s="82"/>
      <c r="C143" s="125"/>
      <c r="D143" s="27"/>
      <c r="E143" s="2"/>
      <c r="F143" s="35"/>
    </row>
    <row r="144" spans="2:6" s="3" customFormat="1">
      <c r="B144" s="82"/>
      <c r="C144" s="125"/>
      <c r="D144" s="27"/>
      <c r="E144" s="2"/>
      <c r="F144" s="35"/>
    </row>
    <row r="145" spans="2:6" s="3" customFormat="1">
      <c r="B145" s="82"/>
      <c r="C145" s="125"/>
      <c r="D145" s="27"/>
      <c r="E145" s="2"/>
      <c r="F145" s="35"/>
    </row>
    <row r="146" spans="2:6" s="3" customFormat="1">
      <c r="B146" s="82"/>
      <c r="C146" s="125"/>
      <c r="D146" s="27"/>
      <c r="E146" s="2"/>
      <c r="F146" s="35"/>
    </row>
    <row r="147" spans="2:6" s="3" customFormat="1">
      <c r="B147" s="82"/>
      <c r="C147" s="125"/>
      <c r="D147" s="27"/>
      <c r="E147" s="2"/>
      <c r="F147" s="35"/>
    </row>
    <row r="148" spans="2:6" s="3" customFormat="1">
      <c r="B148" s="82"/>
      <c r="C148" s="125"/>
      <c r="D148" s="27"/>
      <c r="E148" s="2"/>
      <c r="F148" s="35"/>
    </row>
    <row r="149" spans="2:6" s="3" customFormat="1">
      <c r="B149" s="82"/>
      <c r="C149" s="125"/>
      <c r="D149" s="27"/>
      <c r="E149" s="2"/>
      <c r="F149" s="35"/>
    </row>
    <row r="150" spans="2:6" s="3" customFormat="1">
      <c r="B150" s="82"/>
      <c r="C150" s="125"/>
      <c r="D150" s="27"/>
      <c r="E150" s="2"/>
      <c r="F150" s="35"/>
    </row>
    <row r="151" spans="2:6" s="3" customFormat="1">
      <c r="B151" s="82"/>
      <c r="C151" s="125"/>
      <c r="D151" s="27"/>
      <c r="E151" s="2"/>
      <c r="F151" s="35"/>
    </row>
    <row r="152" spans="2:6" s="3" customFormat="1">
      <c r="B152" s="82"/>
      <c r="C152" s="125"/>
      <c r="D152" s="27"/>
      <c r="E152" s="2"/>
      <c r="F152" s="35"/>
    </row>
    <row r="153" spans="2:6" s="3" customFormat="1">
      <c r="B153" s="82"/>
      <c r="C153" s="125"/>
      <c r="D153" s="27"/>
      <c r="E153" s="2"/>
      <c r="F153" s="35"/>
    </row>
    <row r="154" spans="2:6" s="3" customFormat="1">
      <c r="B154" s="82"/>
      <c r="C154" s="125"/>
      <c r="D154" s="27"/>
      <c r="E154" s="2"/>
      <c r="F154" s="35"/>
    </row>
    <row r="155" spans="2:6" s="3" customFormat="1">
      <c r="B155" s="82"/>
      <c r="C155" s="125"/>
      <c r="D155" s="27"/>
      <c r="E155" s="2"/>
      <c r="F155" s="35"/>
    </row>
    <row r="156" spans="2:6" s="3" customFormat="1">
      <c r="B156" s="82"/>
      <c r="C156" s="125"/>
      <c r="D156" s="27"/>
      <c r="E156" s="2"/>
      <c r="F156" s="35"/>
    </row>
    <row r="157" spans="2:6" s="3" customFormat="1">
      <c r="B157" s="82"/>
      <c r="C157" s="125"/>
      <c r="D157" s="27"/>
      <c r="E157" s="2"/>
      <c r="F157" s="35"/>
    </row>
    <row r="158" spans="2:6" s="3" customFormat="1">
      <c r="B158" s="82"/>
      <c r="C158" s="125"/>
      <c r="D158" s="27"/>
      <c r="E158" s="2"/>
      <c r="F158" s="35"/>
    </row>
    <row r="159" spans="2:6" s="3" customFormat="1">
      <c r="B159" s="82"/>
      <c r="C159" s="125"/>
      <c r="D159" s="27"/>
      <c r="E159" s="2"/>
      <c r="F159" s="35"/>
    </row>
    <row r="160" spans="2:6" s="3" customFormat="1">
      <c r="B160" s="82"/>
      <c r="C160" s="125"/>
      <c r="D160" s="27"/>
      <c r="E160" s="2"/>
      <c r="F160" s="35"/>
    </row>
    <row r="161" spans="2:6" s="3" customFormat="1">
      <c r="B161" s="82"/>
      <c r="C161" s="125"/>
      <c r="D161" s="27"/>
      <c r="E161" s="2"/>
      <c r="F161" s="35"/>
    </row>
    <row r="162" spans="2:6" s="3" customFormat="1">
      <c r="B162" s="82"/>
      <c r="C162" s="125"/>
      <c r="D162" s="27"/>
      <c r="E162" s="2"/>
      <c r="F162" s="35"/>
    </row>
    <row r="163" spans="2:6" s="3" customFormat="1">
      <c r="B163" s="82"/>
      <c r="C163" s="125"/>
      <c r="D163" s="27"/>
      <c r="E163" s="2"/>
      <c r="F163" s="35"/>
    </row>
    <row r="164" spans="2:6" s="3" customFormat="1">
      <c r="B164" s="82"/>
      <c r="C164" s="125"/>
      <c r="D164" s="27"/>
      <c r="E164" s="2"/>
      <c r="F164" s="35"/>
    </row>
    <row r="165" spans="2:6" s="3" customFormat="1">
      <c r="B165" s="82"/>
      <c r="C165" s="125"/>
      <c r="D165" s="27"/>
      <c r="E165" s="2"/>
      <c r="F165" s="35"/>
    </row>
    <row r="166" spans="2:6" s="3" customFormat="1">
      <c r="B166" s="82"/>
      <c r="C166" s="125"/>
      <c r="D166" s="27"/>
      <c r="E166" s="2"/>
      <c r="F166" s="35"/>
    </row>
    <row r="167" spans="2:6" s="3" customFormat="1">
      <c r="B167" s="82"/>
      <c r="C167" s="125"/>
      <c r="D167" s="27"/>
      <c r="E167" s="2"/>
      <c r="F167" s="35"/>
    </row>
    <row r="168" spans="2:6" s="3" customFormat="1">
      <c r="B168" s="82"/>
      <c r="C168" s="125"/>
      <c r="D168" s="27"/>
      <c r="E168" s="2"/>
      <c r="F168" s="35"/>
    </row>
    <row r="169" spans="2:6" s="3" customFormat="1">
      <c r="B169" s="82"/>
      <c r="C169" s="125"/>
      <c r="D169" s="27"/>
      <c r="E169" s="2"/>
      <c r="F169" s="35"/>
    </row>
    <row r="170" spans="2:6" s="3" customFormat="1">
      <c r="B170" s="82"/>
      <c r="C170" s="125"/>
      <c r="D170" s="27"/>
      <c r="E170" s="2"/>
      <c r="F170" s="35"/>
    </row>
    <row r="171" spans="2:6" s="3" customFormat="1">
      <c r="B171" s="82"/>
      <c r="C171" s="125"/>
      <c r="D171" s="27"/>
      <c r="E171" s="2"/>
      <c r="F171" s="35"/>
    </row>
    <row r="172" spans="2:6" s="3" customFormat="1">
      <c r="B172" s="82"/>
      <c r="C172" s="125"/>
      <c r="D172" s="27"/>
      <c r="E172" s="2"/>
      <c r="F172" s="35"/>
    </row>
    <row r="173" spans="2:6" s="3" customFormat="1">
      <c r="B173" s="82"/>
      <c r="C173" s="125"/>
      <c r="D173" s="27"/>
      <c r="E173" s="2"/>
      <c r="F173" s="35"/>
    </row>
    <row r="174" spans="2:6" s="3" customFormat="1">
      <c r="B174" s="82"/>
      <c r="C174" s="125"/>
      <c r="D174" s="27"/>
      <c r="E174" s="2"/>
      <c r="F174" s="35"/>
    </row>
    <row r="175" spans="2:6" s="3" customFormat="1">
      <c r="B175" s="82"/>
      <c r="C175" s="125"/>
      <c r="D175" s="27"/>
      <c r="E175" s="2"/>
      <c r="F175" s="35"/>
    </row>
    <row r="176" spans="2:6" s="3" customFormat="1">
      <c r="B176" s="82"/>
      <c r="C176" s="125"/>
      <c r="D176" s="27"/>
      <c r="E176" s="2"/>
      <c r="F176" s="35"/>
    </row>
    <row r="177" spans="2:6" s="3" customFormat="1">
      <c r="B177" s="82"/>
      <c r="C177" s="125"/>
      <c r="D177" s="27"/>
      <c r="E177" s="2"/>
      <c r="F177" s="35"/>
    </row>
    <row r="178" spans="2:6" s="3" customFormat="1">
      <c r="B178" s="82"/>
      <c r="C178" s="125"/>
      <c r="D178" s="27"/>
      <c r="E178" s="2"/>
      <c r="F178" s="35"/>
    </row>
    <row r="179" spans="2:6" s="3" customFormat="1">
      <c r="B179" s="82"/>
      <c r="C179" s="125"/>
      <c r="D179" s="27"/>
      <c r="E179" s="2"/>
      <c r="F179" s="35"/>
    </row>
    <row r="180" spans="2:6" s="3" customFormat="1">
      <c r="B180" s="82"/>
      <c r="C180" s="125"/>
      <c r="D180" s="27"/>
      <c r="E180" s="2"/>
      <c r="F180" s="35"/>
    </row>
    <row r="181" spans="2:6" s="3" customFormat="1">
      <c r="B181" s="82"/>
      <c r="C181" s="125"/>
      <c r="D181" s="27"/>
      <c r="E181" s="2"/>
      <c r="F181" s="35"/>
    </row>
    <row r="182" spans="2:6" s="3" customFormat="1">
      <c r="B182" s="82"/>
      <c r="C182" s="125"/>
      <c r="D182" s="27"/>
      <c r="E182" s="2"/>
      <c r="F182" s="35"/>
    </row>
    <row r="183" spans="2:6" s="3" customFormat="1">
      <c r="B183" s="82"/>
      <c r="C183" s="125"/>
      <c r="D183" s="27"/>
      <c r="E183" s="2"/>
      <c r="F183" s="35"/>
    </row>
    <row r="184" spans="2:6" s="3" customFormat="1">
      <c r="B184" s="82"/>
      <c r="C184" s="125"/>
      <c r="D184" s="27"/>
      <c r="E184" s="2"/>
      <c r="F184" s="35"/>
    </row>
    <row r="185" spans="2:6" s="3" customFormat="1">
      <c r="B185" s="82"/>
      <c r="C185" s="125"/>
      <c r="D185" s="27"/>
      <c r="E185" s="2"/>
      <c r="F185" s="35"/>
    </row>
    <row r="186" spans="2:6" s="3" customFormat="1">
      <c r="B186" s="82"/>
      <c r="C186" s="125"/>
      <c r="D186" s="27"/>
      <c r="E186" s="2"/>
      <c r="F186" s="35"/>
    </row>
    <row r="187" spans="2:6" s="3" customFormat="1">
      <c r="B187" s="82"/>
      <c r="C187" s="125"/>
      <c r="D187" s="27"/>
      <c r="E187" s="2"/>
      <c r="F187" s="35"/>
    </row>
    <row r="188" spans="2:6" s="3" customFormat="1">
      <c r="B188" s="82"/>
      <c r="C188" s="125"/>
      <c r="D188" s="27"/>
      <c r="E188" s="2"/>
      <c r="F188" s="35"/>
    </row>
    <row r="189" spans="2:6" s="3" customFormat="1">
      <c r="B189" s="82"/>
      <c r="C189" s="125"/>
      <c r="D189" s="27"/>
      <c r="E189" s="2"/>
      <c r="F189" s="35"/>
    </row>
    <row r="190" spans="2:6" s="3" customFormat="1">
      <c r="B190" s="82"/>
      <c r="C190" s="125"/>
      <c r="D190" s="27"/>
      <c r="E190" s="2"/>
      <c r="F190" s="35"/>
    </row>
    <row r="191" spans="2:6" s="3" customFormat="1">
      <c r="B191" s="82"/>
      <c r="C191" s="125"/>
      <c r="D191" s="27"/>
      <c r="E191" s="2"/>
      <c r="F191" s="35"/>
    </row>
    <row r="192" spans="2:6" s="3" customFormat="1">
      <c r="B192" s="82"/>
      <c r="C192" s="125"/>
      <c r="D192" s="27"/>
      <c r="E192" s="2"/>
      <c r="F192" s="35"/>
    </row>
    <row r="193" spans="2:6" s="3" customFormat="1">
      <c r="B193" s="82"/>
      <c r="C193" s="125"/>
      <c r="D193" s="27"/>
      <c r="E193" s="2"/>
      <c r="F193" s="35"/>
    </row>
    <row r="194" spans="2:6" s="3" customFormat="1">
      <c r="B194" s="82"/>
      <c r="C194" s="125"/>
      <c r="D194" s="27"/>
      <c r="E194" s="2"/>
      <c r="F194" s="35"/>
    </row>
    <row r="195" spans="2:6" s="3" customFormat="1">
      <c r="B195" s="82"/>
      <c r="C195" s="125"/>
      <c r="D195" s="27"/>
      <c r="E195" s="2"/>
      <c r="F195" s="35"/>
    </row>
    <row r="196" spans="2:6" s="3" customFormat="1">
      <c r="B196" s="82"/>
      <c r="C196" s="125"/>
      <c r="D196" s="27"/>
      <c r="E196" s="2"/>
      <c r="F196" s="35"/>
    </row>
    <row r="197" spans="2:6" s="3" customFormat="1">
      <c r="B197" s="82"/>
      <c r="C197" s="125"/>
      <c r="D197" s="27"/>
      <c r="E197" s="2"/>
      <c r="F197" s="35"/>
    </row>
    <row r="198" spans="2:6" s="3" customFormat="1">
      <c r="B198" s="82"/>
      <c r="C198" s="125"/>
      <c r="D198" s="27"/>
      <c r="E198" s="2"/>
      <c r="F198" s="35"/>
    </row>
    <row r="199" spans="2:6" s="3" customFormat="1">
      <c r="B199" s="82"/>
      <c r="C199" s="125"/>
      <c r="D199" s="27"/>
      <c r="E199" s="2"/>
      <c r="F199" s="35"/>
    </row>
    <row r="200" spans="2:6" s="3" customFormat="1">
      <c r="B200" s="82"/>
      <c r="C200" s="125"/>
      <c r="D200" s="27"/>
      <c r="E200" s="2"/>
      <c r="F200" s="35"/>
    </row>
    <row r="201" spans="2:6" s="3" customFormat="1">
      <c r="B201" s="82"/>
      <c r="C201" s="125"/>
      <c r="D201" s="27"/>
      <c r="E201" s="2"/>
      <c r="F201" s="35"/>
    </row>
    <row r="202" spans="2:6" s="3" customFormat="1">
      <c r="B202" s="82"/>
      <c r="C202" s="125"/>
      <c r="D202" s="27"/>
      <c r="E202" s="2"/>
      <c r="F202" s="35"/>
    </row>
    <row r="203" spans="2:6" s="3" customFormat="1">
      <c r="B203" s="82"/>
      <c r="C203" s="125"/>
      <c r="D203" s="27"/>
      <c r="E203" s="2"/>
      <c r="F203" s="35"/>
    </row>
    <row r="204" spans="2:6" s="3" customFormat="1">
      <c r="B204" s="82"/>
      <c r="C204" s="125"/>
      <c r="D204" s="27"/>
      <c r="E204" s="2"/>
      <c r="F204" s="35"/>
    </row>
    <row r="205" spans="2:6" s="3" customFormat="1">
      <c r="B205" s="82"/>
      <c r="C205" s="125"/>
      <c r="D205" s="27"/>
      <c r="E205" s="2"/>
      <c r="F205" s="35"/>
    </row>
    <row r="206" spans="2:6" s="3" customFormat="1">
      <c r="B206" s="82"/>
      <c r="C206" s="125"/>
      <c r="D206" s="27"/>
      <c r="E206" s="2"/>
      <c r="F206" s="35"/>
    </row>
    <row r="207" spans="2:6" s="3" customFormat="1">
      <c r="B207" s="82"/>
      <c r="C207" s="125"/>
      <c r="D207" s="27"/>
      <c r="E207" s="2"/>
      <c r="F207" s="35"/>
    </row>
    <row r="208" spans="2:6" s="3" customFormat="1">
      <c r="B208" s="82"/>
      <c r="C208" s="125"/>
      <c r="D208" s="27"/>
      <c r="E208" s="2"/>
      <c r="F208" s="35"/>
    </row>
    <row r="209" spans="2:6" s="3" customFormat="1">
      <c r="B209" s="82"/>
      <c r="C209" s="125"/>
      <c r="D209" s="27"/>
      <c r="E209" s="2"/>
      <c r="F209" s="35"/>
    </row>
    <row r="210" spans="2:6" s="3" customFormat="1">
      <c r="B210" s="82"/>
      <c r="C210" s="125"/>
      <c r="D210" s="27"/>
      <c r="E210" s="2"/>
      <c r="F210" s="35"/>
    </row>
    <row r="211" spans="2:6" s="3" customFormat="1">
      <c r="B211" s="82"/>
      <c r="C211" s="125"/>
      <c r="D211" s="27"/>
      <c r="E211" s="2"/>
      <c r="F211" s="35"/>
    </row>
    <row r="212" spans="2:6" s="3" customFormat="1">
      <c r="B212" s="82"/>
      <c r="C212" s="125"/>
      <c r="D212" s="27"/>
      <c r="E212" s="2"/>
      <c r="F212" s="35"/>
    </row>
    <row r="213" spans="2:6" s="3" customFormat="1">
      <c r="B213" s="82"/>
      <c r="C213" s="125"/>
      <c r="D213" s="27"/>
      <c r="E213" s="2"/>
      <c r="F213" s="35"/>
    </row>
    <row r="214" spans="2:6" s="3" customFormat="1">
      <c r="B214" s="82"/>
      <c r="C214" s="125"/>
      <c r="D214" s="27"/>
      <c r="E214" s="2"/>
      <c r="F214" s="35"/>
    </row>
    <row r="215" spans="2:6" s="3" customFormat="1">
      <c r="B215" s="82"/>
      <c r="C215" s="125"/>
      <c r="D215" s="27"/>
      <c r="E215" s="2"/>
      <c r="F215" s="35"/>
    </row>
    <row r="216" spans="2:6" s="3" customFormat="1">
      <c r="B216" s="82"/>
      <c r="C216" s="125"/>
      <c r="D216" s="27"/>
      <c r="E216" s="2"/>
      <c r="F216" s="35"/>
    </row>
    <row r="217" spans="2:6" s="3" customFormat="1">
      <c r="B217" s="82"/>
      <c r="C217" s="125"/>
      <c r="D217" s="27"/>
      <c r="E217" s="2"/>
      <c r="F217" s="35"/>
    </row>
    <row r="218" spans="2:6" s="3" customFormat="1">
      <c r="B218" s="82"/>
      <c r="C218" s="125"/>
      <c r="D218" s="27"/>
      <c r="E218" s="2"/>
      <c r="F218" s="35"/>
    </row>
    <row r="219" spans="2:6" s="3" customFormat="1">
      <c r="B219" s="82"/>
      <c r="C219" s="125"/>
      <c r="D219" s="27"/>
      <c r="E219" s="2"/>
      <c r="F219" s="35"/>
    </row>
    <row r="220" spans="2:6" s="3" customFormat="1">
      <c r="B220" s="82"/>
      <c r="C220" s="125"/>
      <c r="D220" s="27"/>
      <c r="E220" s="2"/>
      <c r="F220" s="35"/>
    </row>
    <row r="221" spans="2:6" s="3" customFormat="1">
      <c r="B221" s="82"/>
      <c r="C221" s="125"/>
      <c r="D221" s="27"/>
      <c r="E221" s="2"/>
      <c r="F221" s="35"/>
    </row>
    <row r="222" spans="2:6" s="3" customFormat="1">
      <c r="B222" s="82"/>
      <c r="C222" s="125"/>
      <c r="D222" s="27"/>
      <c r="E222" s="2"/>
      <c r="F222" s="35"/>
    </row>
    <row r="223" spans="2:6" s="3" customFormat="1">
      <c r="B223" s="82"/>
      <c r="C223" s="125"/>
      <c r="D223" s="27"/>
      <c r="E223" s="2"/>
      <c r="F223" s="35"/>
    </row>
    <row r="224" spans="2:6" s="3" customFormat="1">
      <c r="B224" s="82"/>
      <c r="C224" s="125"/>
      <c r="D224" s="27"/>
      <c r="E224" s="2"/>
      <c r="F224" s="35"/>
    </row>
    <row r="225" spans="2:6" s="3" customFormat="1">
      <c r="B225" s="82"/>
      <c r="C225" s="125"/>
      <c r="D225" s="27"/>
      <c r="E225" s="2"/>
      <c r="F225" s="35"/>
    </row>
    <row r="226" spans="2:6" s="3" customFormat="1">
      <c r="B226" s="82"/>
      <c r="C226" s="125"/>
      <c r="D226" s="27"/>
      <c r="E226" s="2"/>
      <c r="F226" s="35"/>
    </row>
    <row r="227" spans="2:6" s="3" customFormat="1">
      <c r="B227" s="82"/>
      <c r="C227" s="125"/>
      <c r="D227" s="27"/>
      <c r="E227" s="2"/>
      <c r="F227" s="35"/>
    </row>
    <row r="228" spans="2:6" s="3" customFormat="1">
      <c r="B228" s="82"/>
      <c r="C228" s="125"/>
      <c r="D228" s="27"/>
      <c r="E228" s="2"/>
      <c r="F228" s="35"/>
    </row>
    <row r="229" spans="2:6" s="3" customFormat="1">
      <c r="B229" s="82"/>
      <c r="C229" s="125"/>
      <c r="D229" s="27"/>
      <c r="E229" s="2"/>
      <c r="F229" s="35"/>
    </row>
    <row r="230" spans="2:6" s="3" customFormat="1">
      <c r="B230" s="82"/>
      <c r="C230" s="125"/>
      <c r="D230" s="27"/>
      <c r="E230" s="2"/>
      <c r="F230" s="35"/>
    </row>
    <row r="231" spans="2:6" s="3" customFormat="1">
      <c r="B231" s="82"/>
      <c r="C231" s="125"/>
      <c r="D231" s="27"/>
      <c r="E231" s="2"/>
      <c r="F231" s="35"/>
    </row>
    <row r="232" spans="2:6" s="3" customFormat="1">
      <c r="B232" s="82"/>
      <c r="C232" s="125"/>
      <c r="D232" s="27"/>
      <c r="E232" s="2"/>
      <c r="F232" s="35"/>
    </row>
    <row r="233" spans="2:6" s="3" customFormat="1">
      <c r="B233" s="82"/>
      <c r="C233" s="125"/>
      <c r="D233" s="27"/>
      <c r="E233" s="2"/>
      <c r="F233" s="35"/>
    </row>
    <row r="234" spans="2:6" s="3" customFormat="1">
      <c r="B234" s="82"/>
      <c r="C234" s="125"/>
      <c r="D234" s="27"/>
      <c r="E234" s="2"/>
      <c r="F234" s="35"/>
    </row>
    <row r="235" spans="2:6" s="3" customFormat="1">
      <c r="B235" s="82"/>
      <c r="C235" s="125"/>
      <c r="D235" s="27"/>
      <c r="E235" s="2"/>
      <c r="F235" s="35"/>
    </row>
    <row r="236" spans="2:6" s="3" customFormat="1">
      <c r="B236" s="82"/>
      <c r="C236" s="125"/>
      <c r="D236" s="27"/>
      <c r="E236" s="2"/>
      <c r="F236" s="35"/>
    </row>
    <row r="237" spans="2:6" s="3" customFormat="1">
      <c r="B237" s="82"/>
      <c r="C237" s="125"/>
      <c r="D237" s="27"/>
      <c r="E237" s="2"/>
      <c r="F237" s="35"/>
    </row>
    <row r="238" spans="2:6" s="3" customFormat="1">
      <c r="B238" s="82"/>
      <c r="C238" s="125"/>
      <c r="D238" s="27"/>
      <c r="E238" s="2"/>
      <c r="F238" s="35"/>
    </row>
    <row r="239" spans="2:6" s="3" customFormat="1">
      <c r="B239" s="82"/>
      <c r="C239" s="125"/>
      <c r="D239" s="27"/>
      <c r="E239" s="2"/>
      <c r="F239" s="35"/>
    </row>
    <row r="240" spans="2:6" s="3" customFormat="1">
      <c r="B240" s="82"/>
      <c r="C240" s="125"/>
      <c r="D240" s="27"/>
      <c r="E240" s="2"/>
      <c r="F240" s="35"/>
    </row>
    <row r="241" spans="2:6" s="3" customFormat="1">
      <c r="B241" s="82"/>
      <c r="C241" s="125"/>
      <c r="D241" s="27"/>
      <c r="E241" s="2"/>
      <c r="F241" s="35"/>
    </row>
    <row r="242" spans="2:6" s="3" customFormat="1">
      <c r="B242" s="82"/>
      <c r="C242" s="125"/>
      <c r="D242" s="27"/>
      <c r="E242" s="2"/>
      <c r="F242" s="35"/>
    </row>
    <row r="243" spans="2:6" s="3" customFormat="1">
      <c r="B243" s="82"/>
      <c r="C243" s="125"/>
      <c r="D243" s="27"/>
      <c r="E243" s="2"/>
      <c r="F243" s="35"/>
    </row>
    <row r="244" spans="2:6" s="3" customFormat="1">
      <c r="B244" s="82"/>
      <c r="C244" s="125"/>
      <c r="D244" s="27"/>
      <c r="E244" s="2"/>
      <c r="F244" s="35"/>
    </row>
    <row r="245" spans="2:6" s="3" customFormat="1">
      <c r="B245" s="82"/>
      <c r="C245" s="125"/>
      <c r="D245" s="27"/>
      <c r="E245" s="2"/>
      <c r="F245" s="35"/>
    </row>
    <row r="246" spans="2:6" s="3" customFormat="1">
      <c r="B246" s="82"/>
      <c r="C246" s="125"/>
      <c r="D246" s="27"/>
      <c r="E246" s="2"/>
      <c r="F246" s="35"/>
    </row>
    <row r="247" spans="2:6" s="3" customFormat="1">
      <c r="B247" s="82"/>
      <c r="C247" s="125"/>
      <c r="D247" s="27"/>
      <c r="E247" s="2"/>
      <c r="F247" s="35"/>
    </row>
    <row r="248" spans="2:6" s="3" customFormat="1">
      <c r="B248" s="82"/>
      <c r="C248" s="125"/>
      <c r="D248" s="27"/>
      <c r="E248" s="2"/>
      <c r="F248" s="35"/>
    </row>
    <row r="249" spans="2:6" s="3" customFormat="1">
      <c r="B249" s="82"/>
      <c r="C249" s="125"/>
      <c r="D249" s="27"/>
      <c r="E249" s="2"/>
      <c r="F249" s="35"/>
    </row>
    <row r="250" spans="2:6" s="3" customFormat="1">
      <c r="B250" s="82"/>
      <c r="C250" s="125"/>
      <c r="D250" s="27"/>
      <c r="E250" s="2"/>
      <c r="F250" s="35"/>
    </row>
    <row r="251" spans="2:6" s="3" customFormat="1">
      <c r="B251" s="82"/>
      <c r="C251" s="125"/>
      <c r="D251" s="27"/>
      <c r="E251" s="2"/>
      <c r="F251" s="35"/>
    </row>
    <row r="252" spans="2:6" s="3" customFormat="1">
      <c r="B252" s="82"/>
      <c r="C252" s="125"/>
      <c r="D252" s="27"/>
      <c r="E252" s="2"/>
      <c r="F252" s="35"/>
    </row>
    <row r="253" spans="2:6" s="3" customFormat="1">
      <c r="B253" s="82"/>
      <c r="C253" s="125"/>
      <c r="D253" s="27"/>
      <c r="E253" s="2"/>
      <c r="F253" s="35"/>
    </row>
    <row r="254" spans="2:6" s="3" customFormat="1">
      <c r="B254" s="82"/>
      <c r="C254" s="125"/>
      <c r="D254" s="27"/>
      <c r="E254" s="2"/>
      <c r="F254" s="35"/>
    </row>
    <row r="255" spans="2:6" s="3" customFormat="1">
      <c r="B255" s="82"/>
      <c r="C255" s="125"/>
      <c r="D255" s="27"/>
      <c r="E255" s="2"/>
      <c r="F255" s="35"/>
    </row>
    <row r="256" spans="2:6" s="3" customFormat="1">
      <c r="B256" s="82"/>
      <c r="C256" s="125"/>
      <c r="D256" s="27"/>
      <c r="E256" s="2"/>
      <c r="F256" s="35"/>
    </row>
    <row r="257" spans="2:6" s="3" customFormat="1">
      <c r="B257" s="82"/>
      <c r="C257" s="125"/>
      <c r="D257" s="27"/>
      <c r="E257" s="2"/>
      <c r="F257" s="35"/>
    </row>
    <row r="258" spans="2:6" s="3" customFormat="1">
      <c r="B258" s="82"/>
      <c r="C258" s="125"/>
      <c r="D258" s="27"/>
      <c r="E258" s="2"/>
      <c r="F258" s="35"/>
    </row>
    <row r="259" spans="2:6" s="3" customFormat="1">
      <c r="B259" s="82"/>
      <c r="C259" s="125"/>
      <c r="D259" s="27"/>
      <c r="E259" s="2"/>
      <c r="F259" s="35"/>
    </row>
    <row r="260" spans="2:6" s="3" customFormat="1">
      <c r="B260" s="82"/>
      <c r="C260" s="125"/>
      <c r="D260" s="27"/>
      <c r="E260" s="2"/>
      <c r="F260" s="35"/>
    </row>
    <row r="261" spans="2:6" s="3" customFormat="1">
      <c r="B261" s="82"/>
      <c r="C261" s="125"/>
      <c r="D261" s="27"/>
      <c r="E261" s="2"/>
      <c r="F261" s="35"/>
    </row>
    <row r="262" spans="2:6" s="3" customFormat="1">
      <c r="B262" s="82"/>
      <c r="C262" s="125"/>
      <c r="D262" s="27"/>
      <c r="E262" s="2"/>
      <c r="F262" s="35"/>
    </row>
    <row r="263" spans="2:6" s="3" customFormat="1">
      <c r="B263" s="82"/>
      <c r="C263" s="125"/>
      <c r="D263" s="27"/>
      <c r="E263" s="2"/>
      <c r="F263" s="35"/>
    </row>
    <row r="264" spans="2:6" s="3" customFormat="1">
      <c r="B264" s="82"/>
      <c r="C264" s="125"/>
      <c r="D264" s="27"/>
      <c r="E264" s="2"/>
      <c r="F264" s="35"/>
    </row>
    <row r="265" spans="2:6" s="3" customFormat="1">
      <c r="B265" s="82"/>
      <c r="C265" s="125"/>
      <c r="D265" s="27"/>
      <c r="E265" s="2"/>
      <c r="F265" s="35"/>
    </row>
    <row r="266" spans="2:6" s="3" customFormat="1">
      <c r="B266" s="82"/>
      <c r="C266" s="125"/>
      <c r="D266" s="27"/>
      <c r="E266" s="2"/>
      <c r="F266" s="35"/>
    </row>
    <row r="267" spans="2:6" s="3" customFormat="1">
      <c r="B267" s="82"/>
      <c r="C267" s="125"/>
      <c r="D267" s="27"/>
      <c r="E267" s="2"/>
      <c r="F267" s="35"/>
    </row>
    <row r="268" spans="2:6" s="3" customFormat="1">
      <c r="B268" s="82"/>
      <c r="C268" s="125"/>
      <c r="D268" s="27"/>
      <c r="E268" s="2"/>
      <c r="F268" s="35"/>
    </row>
    <row r="269" spans="2:6" s="3" customFormat="1">
      <c r="B269" s="82"/>
      <c r="C269" s="125"/>
      <c r="D269" s="27"/>
      <c r="E269" s="2"/>
      <c r="F269" s="35"/>
    </row>
    <row r="270" spans="2:6" s="3" customFormat="1">
      <c r="B270" s="82"/>
      <c r="C270" s="125"/>
      <c r="D270" s="27"/>
      <c r="E270" s="2"/>
      <c r="F270" s="35"/>
    </row>
    <row r="271" spans="2:6" s="3" customFormat="1">
      <c r="B271" s="82"/>
      <c r="C271" s="125"/>
      <c r="D271" s="27"/>
      <c r="E271" s="2"/>
      <c r="F271" s="35"/>
    </row>
    <row r="272" spans="2:6" s="3" customFormat="1">
      <c r="B272" s="82"/>
      <c r="C272" s="125"/>
      <c r="D272" s="27"/>
      <c r="E272" s="2"/>
      <c r="F272" s="35"/>
    </row>
    <row r="273" spans="2:6" s="3" customFormat="1">
      <c r="B273" s="82"/>
      <c r="C273" s="125"/>
      <c r="D273" s="27"/>
      <c r="E273" s="2"/>
      <c r="F273" s="35"/>
    </row>
    <row r="274" spans="2:6" s="3" customFormat="1">
      <c r="B274" s="82"/>
      <c r="C274" s="125"/>
      <c r="D274" s="27"/>
      <c r="E274" s="2"/>
      <c r="F274" s="35"/>
    </row>
    <row r="275" spans="2:6" s="3" customFormat="1">
      <c r="B275" s="82"/>
      <c r="C275" s="125"/>
      <c r="D275" s="27"/>
      <c r="E275" s="2"/>
      <c r="F275" s="35"/>
    </row>
    <row r="276" spans="2:6" s="3" customFormat="1">
      <c r="B276" s="82"/>
      <c r="C276" s="125"/>
      <c r="D276" s="27"/>
      <c r="E276" s="2"/>
      <c r="F276" s="35"/>
    </row>
    <row r="277" spans="2:6" s="3" customFormat="1">
      <c r="B277" s="82"/>
      <c r="C277" s="125"/>
      <c r="D277" s="27"/>
      <c r="E277" s="2"/>
      <c r="F277" s="35"/>
    </row>
    <row r="278" spans="2:6" s="3" customFormat="1">
      <c r="B278" s="82"/>
      <c r="C278" s="125"/>
      <c r="D278" s="27"/>
      <c r="E278" s="2"/>
      <c r="F278" s="35"/>
    </row>
    <row r="279" spans="2:6" s="3" customFormat="1">
      <c r="B279" s="82"/>
      <c r="C279" s="125"/>
      <c r="D279" s="27"/>
      <c r="E279" s="2"/>
      <c r="F279" s="35"/>
    </row>
    <row r="280" spans="2:6" s="3" customFormat="1">
      <c r="B280" s="82"/>
      <c r="C280" s="125"/>
      <c r="D280" s="27"/>
      <c r="E280" s="2"/>
      <c r="F280" s="35"/>
    </row>
    <row r="281" spans="2:6" s="3" customFormat="1">
      <c r="B281" s="82"/>
      <c r="C281" s="125"/>
      <c r="D281" s="27"/>
      <c r="E281" s="2"/>
      <c r="F281" s="35"/>
    </row>
    <row r="282" spans="2:6" s="3" customFormat="1">
      <c r="B282" s="82"/>
      <c r="C282" s="125"/>
      <c r="D282" s="27"/>
      <c r="E282" s="2"/>
      <c r="F282" s="35"/>
    </row>
    <row r="283" spans="2:6" s="3" customFormat="1">
      <c r="B283" s="82"/>
      <c r="C283" s="125"/>
      <c r="D283" s="27"/>
      <c r="E283" s="2"/>
      <c r="F283" s="35"/>
    </row>
    <row r="284" spans="2:6" s="3" customFormat="1">
      <c r="B284" s="82"/>
      <c r="C284" s="125"/>
      <c r="D284" s="27"/>
      <c r="E284" s="2"/>
      <c r="F284" s="35"/>
    </row>
    <row r="285" spans="2:6" s="3" customFormat="1">
      <c r="B285" s="82"/>
      <c r="C285" s="125"/>
      <c r="D285" s="27"/>
      <c r="E285" s="2"/>
      <c r="F285" s="35"/>
    </row>
    <row r="286" spans="2:6" s="3" customFormat="1">
      <c r="B286" s="82"/>
      <c r="C286" s="125"/>
      <c r="D286" s="27"/>
      <c r="E286" s="2"/>
      <c r="F286" s="35"/>
    </row>
    <row r="287" spans="2:6" s="3" customFormat="1">
      <c r="B287" s="82"/>
      <c r="C287" s="125"/>
      <c r="D287" s="27"/>
      <c r="E287" s="2"/>
      <c r="F287" s="35"/>
    </row>
    <row r="288" spans="2:6" s="3" customFormat="1">
      <c r="B288" s="82"/>
      <c r="C288" s="125"/>
      <c r="D288" s="27"/>
      <c r="E288" s="2"/>
      <c r="F288" s="35"/>
    </row>
    <row r="289" spans="2:6" s="3" customFormat="1">
      <c r="B289" s="82"/>
      <c r="C289" s="125"/>
      <c r="D289" s="27"/>
      <c r="E289" s="2"/>
      <c r="F289" s="35"/>
    </row>
    <row r="290" spans="2:6" s="3" customFormat="1">
      <c r="B290" s="82"/>
      <c r="C290" s="125"/>
      <c r="D290" s="27"/>
      <c r="E290" s="2"/>
      <c r="F290" s="35"/>
    </row>
    <row r="291" spans="2:6" s="3" customFormat="1">
      <c r="B291" s="82"/>
      <c r="C291" s="125"/>
      <c r="D291" s="27"/>
      <c r="E291" s="2"/>
      <c r="F291" s="35"/>
    </row>
    <row r="292" spans="2:6" s="3" customFormat="1">
      <c r="B292" s="82"/>
      <c r="C292" s="125"/>
      <c r="D292" s="27"/>
      <c r="E292" s="2"/>
      <c r="F292" s="35"/>
    </row>
    <row r="293" spans="2:6" s="3" customFormat="1">
      <c r="B293" s="82"/>
      <c r="C293" s="125"/>
      <c r="D293" s="27"/>
      <c r="E293" s="2"/>
      <c r="F293" s="35"/>
    </row>
    <row r="294" spans="2:6" s="3" customFormat="1">
      <c r="B294" s="82"/>
      <c r="C294" s="125"/>
      <c r="D294" s="27"/>
      <c r="E294" s="2"/>
      <c r="F294" s="35"/>
    </row>
    <row r="295" spans="2:6" s="3" customFormat="1">
      <c r="B295" s="82"/>
      <c r="C295" s="125"/>
      <c r="D295" s="27"/>
      <c r="E295" s="2"/>
      <c r="F295" s="35"/>
    </row>
    <row r="296" spans="2:6" s="3" customFormat="1">
      <c r="B296" s="82"/>
      <c r="C296" s="125"/>
      <c r="D296" s="27"/>
      <c r="E296" s="2"/>
      <c r="F296" s="35"/>
    </row>
    <row r="297" spans="2:6" s="3" customFormat="1">
      <c r="B297" s="82"/>
      <c r="C297" s="125"/>
      <c r="D297" s="27"/>
      <c r="E297" s="2"/>
      <c r="F297" s="35"/>
    </row>
    <row r="298" spans="2:6" s="3" customFormat="1">
      <c r="B298" s="82"/>
      <c r="C298" s="125"/>
      <c r="D298" s="27"/>
      <c r="E298" s="2"/>
      <c r="F298" s="35"/>
    </row>
    <row r="299" spans="2:6" s="3" customFormat="1">
      <c r="B299" s="82"/>
      <c r="C299" s="125"/>
      <c r="D299" s="27"/>
      <c r="E299" s="2"/>
      <c r="F299" s="35"/>
    </row>
    <row r="300" spans="2:6" s="3" customFormat="1">
      <c r="B300" s="82"/>
      <c r="C300" s="125"/>
      <c r="D300" s="27"/>
      <c r="E300" s="2"/>
      <c r="F300" s="35"/>
    </row>
    <row r="301" spans="2:6" s="3" customFormat="1">
      <c r="B301" s="82"/>
      <c r="C301" s="125"/>
      <c r="D301" s="27"/>
      <c r="E301" s="2"/>
      <c r="F301" s="35"/>
    </row>
    <row r="302" spans="2:6" s="3" customFormat="1">
      <c r="B302" s="82"/>
      <c r="C302" s="125"/>
      <c r="D302" s="27"/>
      <c r="E302" s="2"/>
      <c r="F302" s="35"/>
    </row>
    <row r="303" spans="2:6" s="3" customFormat="1">
      <c r="B303" s="82"/>
      <c r="C303" s="125"/>
      <c r="D303" s="27"/>
      <c r="E303" s="2"/>
      <c r="F303" s="35"/>
    </row>
    <row r="304" spans="2:6" s="3" customFormat="1">
      <c r="B304" s="82"/>
      <c r="C304" s="125"/>
      <c r="D304" s="27"/>
      <c r="E304" s="2"/>
      <c r="F304" s="35"/>
    </row>
    <row r="305" spans="2:6" s="3" customFormat="1">
      <c r="B305" s="82"/>
      <c r="C305" s="125"/>
      <c r="D305" s="27"/>
      <c r="E305" s="2"/>
      <c r="F305" s="35"/>
    </row>
    <row r="306" spans="2:6" s="3" customFormat="1">
      <c r="B306" s="82"/>
      <c r="C306" s="125"/>
      <c r="D306" s="27"/>
      <c r="E306" s="2"/>
      <c r="F306" s="35"/>
    </row>
    <row r="307" spans="2:6" s="3" customFormat="1">
      <c r="B307" s="82"/>
      <c r="C307" s="125"/>
      <c r="D307" s="27"/>
      <c r="E307" s="2"/>
      <c r="F307" s="35"/>
    </row>
    <row r="308" spans="2:6" s="3" customFormat="1">
      <c r="B308" s="82"/>
      <c r="C308" s="125"/>
      <c r="D308" s="27"/>
      <c r="E308" s="2"/>
      <c r="F308" s="35"/>
    </row>
    <row r="309" spans="2:6" s="3" customFormat="1">
      <c r="B309" s="82"/>
      <c r="C309" s="125"/>
      <c r="D309" s="27"/>
      <c r="E309" s="2"/>
      <c r="F309" s="35"/>
    </row>
    <row r="310" spans="2:6" s="3" customFormat="1">
      <c r="B310" s="82"/>
      <c r="C310" s="125"/>
      <c r="D310" s="27"/>
      <c r="E310" s="2"/>
      <c r="F310" s="35"/>
    </row>
    <row r="311" spans="2:6" s="3" customFormat="1">
      <c r="B311" s="82"/>
      <c r="C311" s="125"/>
      <c r="D311" s="27"/>
      <c r="E311" s="2"/>
      <c r="F311" s="35"/>
    </row>
    <row r="312" spans="2:6" s="3" customFormat="1">
      <c r="B312" s="82"/>
      <c r="C312" s="125"/>
      <c r="D312" s="27"/>
      <c r="E312" s="2"/>
      <c r="F312" s="35"/>
    </row>
    <row r="313" spans="2:6" s="3" customFormat="1">
      <c r="B313" s="82"/>
      <c r="C313" s="125"/>
      <c r="D313" s="27"/>
      <c r="E313" s="2"/>
      <c r="F313" s="35"/>
    </row>
    <row r="314" spans="2:6" s="3" customFormat="1">
      <c r="B314" s="82"/>
      <c r="C314" s="125"/>
      <c r="D314" s="27"/>
      <c r="E314" s="2"/>
      <c r="F314" s="35"/>
    </row>
    <row r="315" spans="2:6" s="3" customFormat="1">
      <c r="B315" s="82"/>
      <c r="C315" s="125"/>
      <c r="D315" s="27"/>
      <c r="E315" s="2"/>
      <c r="F315" s="35"/>
    </row>
    <row r="316" spans="2:6" s="3" customFormat="1">
      <c r="B316" s="82"/>
      <c r="C316" s="125"/>
      <c r="D316" s="27"/>
      <c r="E316" s="2"/>
      <c r="F316" s="35"/>
    </row>
    <row r="317" spans="2:6" s="3" customFormat="1">
      <c r="B317" s="82"/>
      <c r="C317" s="125"/>
      <c r="D317" s="27"/>
      <c r="E317" s="2"/>
      <c r="F317" s="35"/>
    </row>
    <row r="318" spans="2:6" s="3" customFormat="1">
      <c r="B318" s="82"/>
      <c r="C318" s="125"/>
      <c r="D318" s="27"/>
      <c r="E318" s="2"/>
      <c r="F318" s="35"/>
    </row>
    <row r="319" spans="2:6" s="3" customFormat="1">
      <c r="B319" s="82"/>
      <c r="C319" s="125"/>
      <c r="D319" s="27"/>
      <c r="E319" s="2"/>
      <c r="F319" s="35"/>
    </row>
    <row r="320" spans="2:6" s="3" customFormat="1">
      <c r="B320" s="82"/>
      <c r="C320" s="125"/>
      <c r="D320" s="27"/>
      <c r="E320" s="2"/>
      <c r="F320" s="35"/>
    </row>
    <row r="321" spans="2:6" s="3" customFormat="1">
      <c r="B321" s="82"/>
      <c r="C321" s="125"/>
      <c r="D321" s="27"/>
      <c r="E321" s="2"/>
      <c r="F321" s="35"/>
    </row>
    <row r="322" spans="2:6" s="3" customFormat="1">
      <c r="B322" s="82"/>
      <c r="C322" s="125"/>
      <c r="D322" s="27"/>
      <c r="E322" s="2"/>
      <c r="F322" s="35"/>
    </row>
    <row r="323" spans="2:6" s="3" customFormat="1">
      <c r="B323" s="82"/>
      <c r="C323" s="125"/>
      <c r="D323" s="27"/>
      <c r="E323" s="2"/>
      <c r="F323" s="35"/>
    </row>
    <row r="324" spans="2:6" s="3" customFormat="1">
      <c r="B324" s="82"/>
      <c r="C324" s="125"/>
      <c r="D324" s="27"/>
      <c r="E324" s="2"/>
      <c r="F324" s="35"/>
    </row>
    <row r="325" spans="2:6" s="3" customFormat="1">
      <c r="B325" s="82"/>
      <c r="C325" s="125"/>
      <c r="D325" s="27"/>
      <c r="E325" s="2"/>
      <c r="F325" s="35"/>
    </row>
    <row r="326" spans="2:6" s="3" customFormat="1">
      <c r="B326" s="82"/>
      <c r="C326" s="125"/>
      <c r="D326" s="27"/>
      <c r="E326" s="2"/>
      <c r="F326" s="35"/>
    </row>
    <row r="327" spans="2:6" s="3" customFormat="1">
      <c r="B327" s="82"/>
      <c r="C327" s="125"/>
      <c r="D327" s="27"/>
      <c r="E327" s="2"/>
      <c r="F327" s="35"/>
    </row>
    <row r="328" spans="2:6" s="3" customFormat="1">
      <c r="B328" s="82"/>
      <c r="C328" s="125"/>
      <c r="D328" s="27"/>
      <c r="E328" s="2"/>
      <c r="F328" s="35"/>
    </row>
    <row r="329" spans="2:6" s="3" customFormat="1">
      <c r="B329" s="82"/>
      <c r="C329" s="125"/>
      <c r="D329" s="27"/>
      <c r="E329" s="2"/>
      <c r="F329" s="35"/>
    </row>
    <row r="330" spans="2:6" s="3" customFormat="1">
      <c r="B330" s="82"/>
      <c r="C330" s="125"/>
      <c r="D330" s="27"/>
      <c r="E330" s="2"/>
      <c r="F330" s="35"/>
    </row>
    <row r="331" spans="2:6" s="3" customFormat="1">
      <c r="B331" s="82"/>
      <c r="C331" s="125"/>
      <c r="D331" s="27"/>
      <c r="E331" s="2"/>
      <c r="F331" s="35"/>
    </row>
    <row r="332" spans="2:6" s="3" customFormat="1">
      <c r="B332" s="82"/>
      <c r="C332" s="125"/>
      <c r="D332" s="27"/>
      <c r="E332" s="2"/>
      <c r="F332" s="35"/>
    </row>
    <row r="333" spans="2:6" s="3" customFormat="1">
      <c r="B333" s="82"/>
      <c r="C333" s="125"/>
      <c r="D333" s="27"/>
      <c r="E333" s="2"/>
      <c r="F333" s="35"/>
    </row>
    <row r="334" spans="2:6" s="3" customFormat="1">
      <c r="B334" s="82"/>
      <c r="C334" s="125"/>
      <c r="D334" s="27"/>
      <c r="E334" s="2"/>
      <c r="F334" s="35"/>
    </row>
    <row r="335" spans="2:6" s="3" customFormat="1">
      <c r="B335" s="82"/>
      <c r="C335" s="125"/>
      <c r="D335" s="27"/>
      <c r="E335" s="2"/>
      <c r="F335" s="35"/>
    </row>
    <row r="336" spans="2:6" s="3" customFormat="1">
      <c r="B336" s="82"/>
      <c r="C336" s="125"/>
      <c r="D336" s="27"/>
      <c r="E336" s="2"/>
      <c r="F336" s="35"/>
    </row>
    <row r="337" spans="2:6" s="3" customFormat="1">
      <c r="B337" s="82"/>
      <c r="C337" s="125"/>
      <c r="D337" s="27"/>
      <c r="E337" s="2"/>
      <c r="F337" s="35"/>
    </row>
    <row r="338" spans="2:6" s="3" customFormat="1">
      <c r="B338" s="82"/>
      <c r="C338" s="125"/>
      <c r="D338" s="27"/>
      <c r="E338" s="2"/>
      <c r="F338" s="35"/>
    </row>
    <row r="339" spans="2:6" s="3" customFormat="1">
      <c r="B339" s="82"/>
      <c r="C339" s="125"/>
      <c r="D339" s="27"/>
      <c r="E339" s="2"/>
      <c r="F339" s="35"/>
    </row>
    <row r="340" spans="2:6" s="3" customFormat="1">
      <c r="B340" s="82"/>
      <c r="C340" s="125"/>
      <c r="D340" s="27"/>
      <c r="E340" s="2"/>
      <c r="F340" s="35"/>
    </row>
    <row r="341" spans="2:6" s="3" customFormat="1">
      <c r="B341" s="82"/>
      <c r="C341" s="125"/>
      <c r="D341" s="27"/>
      <c r="E341" s="2"/>
      <c r="F341" s="35"/>
    </row>
    <row r="342" spans="2:6" s="3" customFormat="1">
      <c r="B342" s="82"/>
      <c r="C342" s="125"/>
      <c r="D342" s="27"/>
      <c r="E342" s="2"/>
      <c r="F342" s="35"/>
    </row>
    <row r="343" spans="2:6" s="3" customFormat="1">
      <c r="B343" s="82"/>
      <c r="C343" s="125"/>
      <c r="D343" s="27"/>
      <c r="E343" s="2"/>
      <c r="F343" s="35"/>
    </row>
    <row r="344" spans="2:6" s="3" customFormat="1">
      <c r="B344" s="82"/>
      <c r="C344" s="125"/>
      <c r="D344" s="27"/>
      <c r="E344" s="2"/>
      <c r="F344" s="35"/>
    </row>
    <row r="345" spans="2:6" s="3" customFormat="1">
      <c r="B345" s="82"/>
      <c r="C345" s="125"/>
      <c r="D345" s="27"/>
      <c r="E345" s="2"/>
      <c r="F345" s="35"/>
    </row>
    <row r="346" spans="2:6" s="3" customFormat="1">
      <c r="B346" s="82"/>
      <c r="C346" s="125"/>
      <c r="D346" s="27"/>
      <c r="E346" s="2"/>
      <c r="F346" s="35"/>
    </row>
    <row r="347" spans="2:6" s="3" customFormat="1">
      <c r="B347" s="82"/>
      <c r="C347" s="125"/>
      <c r="D347" s="27"/>
      <c r="E347" s="2"/>
      <c r="F347" s="35"/>
    </row>
    <row r="348" spans="2:6" s="3" customFormat="1">
      <c r="B348" s="82"/>
      <c r="C348" s="125"/>
      <c r="D348" s="27"/>
      <c r="E348" s="2"/>
      <c r="F348" s="35"/>
    </row>
    <row r="349" spans="2:6" s="3" customFormat="1">
      <c r="B349" s="82"/>
      <c r="C349" s="125"/>
      <c r="D349" s="27"/>
      <c r="E349" s="2"/>
      <c r="F349" s="35"/>
    </row>
    <row r="350" spans="2:6" s="3" customFormat="1">
      <c r="B350" s="82"/>
      <c r="C350" s="125"/>
      <c r="D350" s="27"/>
      <c r="E350" s="2"/>
      <c r="F350" s="35"/>
    </row>
    <row r="351" spans="2:6" s="3" customFormat="1">
      <c r="B351" s="82"/>
      <c r="C351" s="125"/>
      <c r="D351" s="27"/>
      <c r="E351" s="2"/>
      <c r="F351" s="35"/>
    </row>
    <row r="352" spans="2:6" s="3" customFormat="1">
      <c r="B352" s="82"/>
      <c r="C352" s="125"/>
      <c r="D352" s="27"/>
      <c r="E352" s="2"/>
      <c r="F352" s="35"/>
    </row>
    <row r="353" spans="2:6" s="3" customFormat="1">
      <c r="B353" s="82"/>
      <c r="C353" s="125"/>
      <c r="D353" s="27"/>
      <c r="E353" s="2"/>
      <c r="F353" s="35"/>
    </row>
    <row r="354" spans="2:6" s="3" customFormat="1">
      <c r="B354" s="82"/>
      <c r="C354" s="125"/>
      <c r="D354" s="27"/>
      <c r="E354" s="2"/>
      <c r="F354" s="35"/>
    </row>
    <row r="355" spans="2:6" s="3" customFormat="1">
      <c r="B355" s="82"/>
      <c r="C355" s="125"/>
      <c r="D355" s="27"/>
      <c r="E355" s="2"/>
      <c r="F355" s="35"/>
    </row>
    <row r="356" spans="2:6" s="3" customFormat="1">
      <c r="B356" s="82"/>
      <c r="C356" s="125"/>
      <c r="D356" s="27"/>
      <c r="E356" s="2"/>
      <c r="F356" s="35"/>
    </row>
    <row r="357" spans="2:6" s="3" customFormat="1">
      <c r="B357" s="82"/>
      <c r="C357" s="125"/>
      <c r="D357" s="27"/>
      <c r="E357" s="2"/>
      <c r="F357" s="35"/>
    </row>
    <row r="358" spans="2:6" s="3" customFormat="1">
      <c r="B358" s="82"/>
      <c r="C358" s="125"/>
      <c r="D358" s="27"/>
      <c r="E358" s="2"/>
      <c r="F358" s="35"/>
    </row>
    <row r="359" spans="2:6" s="3" customFormat="1">
      <c r="B359" s="82"/>
      <c r="C359" s="125"/>
      <c r="D359" s="27"/>
      <c r="E359" s="2"/>
      <c r="F359" s="35"/>
    </row>
    <row r="360" spans="2:6" s="3" customFormat="1">
      <c r="B360" s="82"/>
      <c r="C360" s="125"/>
      <c r="D360" s="27"/>
      <c r="E360" s="2"/>
      <c r="F360" s="35"/>
    </row>
    <row r="361" spans="2:6" s="3" customFormat="1">
      <c r="B361" s="82"/>
      <c r="C361" s="125"/>
      <c r="D361" s="27"/>
      <c r="E361" s="2"/>
      <c r="F361" s="35"/>
    </row>
    <row r="362" spans="2:6" s="3" customFormat="1">
      <c r="B362" s="82"/>
      <c r="C362" s="125"/>
      <c r="D362" s="27"/>
      <c r="E362" s="2"/>
      <c r="F362" s="35"/>
    </row>
    <row r="363" spans="2:6" s="3" customFormat="1">
      <c r="B363" s="82"/>
      <c r="C363" s="125"/>
      <c r="D363" s="27"/>
      <c r="E363" s="2"/>
      <c r="F363" s="35"/>
    </row>
    <row r="364" spans="2:6" s="3" customFormat="1">
      <c r="B364" s="82"/>
      <c r="C364" s="125"/>
      <c r="D364" s="27"/>
      <c r="E364" s="2"/>
      <c r="F364" s="35"/>
    </row>
    <row r="365" spans="2:6" s="3" customFormat="1">
      <c r="B365" s="82"/>
      <c r="C365" s="125"/>
      <c r="D365" s="27"/>
      <c r="E365" s="2"/>
      <c r="F365" s="35"/>
    </row>
    <row r="366" spans="2:6" s="3" customFormat="1">
      <c r="B366" s="82"/>
      <c r="C366" s="125"/>
      <c r="D366" s="27"/>
      <c r="E366" s="2"/>
      <c r="F366" s="35"/>
    </row>
    <row r="367" spans="2:6" s="3" customFormat="1">
      <c r="B367" s="82"/>
      <c r="C367" s="125"/>
      <c r="D367" s="27"/>
      <c r="E367" s="2"/>
      <c r="F367" s="35"/>
    </row>
    <row r="368" spans="2:6" s="3" customFormat="1">
      <c r="B368" s="82"/>
      <c r="C368" s="125"/>
      <c r="D368" s="27"/>
      <c r="E368" s="2"/>
      <c r="F368" s="35"/>
    </row>
    <row r="369" spans="2:6" s="3" customFormat="1">
      <c r="B369" s="82"/>
      <c r="C369" s="125"/>
      <c r="D369" s="27"/>
      <c r="E369" s="2"/>
      <c r="F369" s="35"/>
    </row>
    <row r="370" spans="2:6" s="3" customFormat="1">
      <c r="B370" s="82"/>
      <c r="C370" s="125"/>
      <c r="D370" s="27"/>
      <c r="E370" s="2"/>
      <c r="F370" s="35"/>
    </row>
    <row r="371" spans="2:6" s="3" customFormat="1">
      <c r="B371" s="82"/>
      <c r="C371" s="125"/>
      <c r="D371" s="27"/>
      <c r="E371" s="2"/>
      <c r="F371" s="35"/>
    </row>
    <row r="372" spans="2:6" s="3" customFormat="1">
      <c r="B372" s="82"/>
      <c r="C372" s="125"/>
      <c r="D372" s="27"/>
      <c r="E372" s="2"/>
      <c r="F372" s="35"/>
    </row>
    <row r="373" spans="2:6" s="3" customFormat="1">
      <c r="B373" s="82"/>
      <c r="C373" s="125"/>
      <c r="D373" s="27"/>
      <c r="E373" s="2"/>
      <c r="F373" s="35"/>
    </row>
    <row r="374" spans="2:6" s="3" customFormat="1">
      <c r="B374" s="82"/>
      <c r="C374" s="125"/>
      <c r="D374" s="27"/>
      <c r="E374" s="2"/>
      <c r="F374" s="35"/>
    </row>
    <row r="375" spans="2:6" s="3" customFormat="1">
      <c r="B375" s="82"/>
      <c r="C375" s="125"/>
      <c r="D375" s="27"/>
      <c r="E375" s="2"/>
      <c r="F375" s="35"/>
    </row>
    <row r="376" spans="2:6" s="3" customFormat="1">
      <c r="B376" s="82"/>
      <c r="C376" s="125"/>
      <c r="D376" s="27"/>
      <c r="E376" s="2"/>
      <c r="F376" s="35"/>
    </row>
    <row r="377" spans="2:6" s="3" customFormat="1">
      <c r="B377" s="82"/>
      <c r="C377" s="125"/>
      <c r="D377" s="27"/>
      <c r="E377" s="2"/>
      <c r="F377" s="35"/>
    </row>
    <row r="378" spans="2:6" s="3" customFormat="1">
      <c r="B378" s="82"/>
      <c r="C378" s="125"/>
      <c r="D378" s="27"/>
      <c r="E378" s="2"/>
      <c r="F378" s="35"/>
    </row>
    <row r="379" spans="2:6" s="3" customFormat="1">
      <c r="B379" s="82"/>
      <c r="C379" s="125"/>
      <c r="D379" s="27"/>
      <c r="E379" s="2"/>
      <c r="F379" s="35"/>
    </row>
    <row r="380" spans="2:6" s="3" customFormat="1">
      <c r="B380" s="82"/>
      <c r="C380" s="125"/>
      <c r="D380" s="27"/>
      <c r="E380" s="2"/>
      <c r="F380" s="35"/>
    </row>
    <row r="381" spans="2:6" s="3" customFormat="1">
      <c r="B381" s="82"/>
      <c r="C381" s="125"/>
      <c r="D381" s="27"/>
      <c r="E381" s="2"/>
      <c r="F381" s="35"/>
    </row>
    <row r="382" spans="2:6" s="3" customFormat="1">
      <c r="B382" s="82"/>
      <c r="C382" s="125"/>
      <c r="D382" s="27"/>
      <c r="E382" s="2"/>
      <c r="F382" s="35"/>
    </row>
    <row r="383" spans="2:6" s="3" customFormat="1">
      <c r="B383" s="82"/>
      <c r="C383" s="125"/>
      <c r="D383" s="27"/>
      <c r="E383" s="2"/>
      <c r="F383" s="35"/>
    </row>
    <row r="384" spans="2:6" s="3" customFormat="1">
      <c r="B384" s="82"/>
      <c r="C384" s="125"/>
      <c r="D384" s="27"/>
      <c r="E384" s="2"/>
      <c r="F384" s="35"/>
    </row>
    <row r="385" spans="2:6" s="3" customFormat="1">
      <c r="B385" s="82"/>
      <c r="C385" s="125"/>
      <c r="D385" s="27"/>
      <c r="E385" s="2"/>
      <c r="F385" s="35"/>
    </row>
    <row r="386" spans="2:6" s="3" customFormat="1">
      <c r="B386" s="82"/>
      <c r="C386" s="125"/>
      <c r="D386" s="27"/>
      <c r="E386" s="2"/>
      <c r="F386" s="35"/>
    </row>
    <row r="387" spans="2:6" s="3" customFormat="1">
      <c r="B387" s="82"/>
      <c r="C387" s="125"/>
      <c r="D387" s="27"/>
      <c r="E387" s="2"/>
      <c r="F387" s="35"/>
    </row>
    <row r="388" spans="2:6" s="3" customFormat="1">
      <c r="B388" s="82"/>
      <c r="C388" s="125"/>
      <c r="D388" s="27"/>
      <c r="E388" s="2"/>
      <c r="F388" s="35"/>
    </row>
    <row r="389" spans="2:6" s="3" customFormat="1">
      <c r="B389" s="82"/>
      <c r="C389" s="125"/>
      <c r="D389" s="27"/>
      <c r="E389" s="2"/>
      <c r="F389" s="35"/>
    </row>
    <row r="390" spans="2:6" s="3" customFormat="1">
      <c r="B390" s="82"/>
      <c r="C390" s="125"/>
      <c r="D390" s="27"/>
      <c r="E390" s="2"/>
      <c r="F390" s="35"/>
    </row>
    <row r="391" spans="2:6" s="3" customFormat="1">
      <c r="B391" s="82"/>
      <c r="C391" s="125"/>
      <c r="D391" s="27"/>
      <c r="E391" s="2"/>
      <c r="F391" s="35"/>
    </row>
    <row r="392" spans="2:6" s="3" customFormat="1">
      <c r="B392" s="82"/>
      <c r="C392" s="125"/>
      <c r="D392" s="27"/>
      <c r="E392" s="2"/>
      <c r="F392" s="35"/>
    </row>
    <row r="393" spans="2:6" s="3" customFormat="1">
      <c r="B393" s="82"/>
      <c r="C393" s="125"/>
      <c r="D393" s="27"/>
      <c r="E393" s="2"/>
      <c r="F393" s="35"/>
    </row>
    <row r="394" spans="2:6" s="3" customFormat="1">
      <c r="B394" s="82"/>
      <c r="C394" s="125"/>
      <c r="D394" s="27"/>
      <c r="E394" s="2"/>
      <c r="F394" s="35"/>
    </row>
    <row r="395" spans="2:6" s="3" customFormat="1">
      <c r="B395" s="82"/>
      <c r="C395" s="125"/>
      <c r="D395" s="27"/>
      <c r="E395" s="2"/>
      <c r="F395" s="35"/>
    </row>
    <row r="396" spans="2:6" s="3" customFormat="1">
      <c r="B396" s="82"/>
      <c r="C396" s="125"/>
      <c r="D396" s="27"/>
      <c r="E396" s="2"/>
      <c r="F396" s="35"/>
    </row>
    <row r="397" spans="2:6" s="3" customFormat="1">
      <c r="B397" s="82"/>
      <c r="C397" s="125"/>
      <c r="D397" s="27"/>
      <c r="E397" s="2"/>
      <c r="F397" s="35"/>
    </row>
    <row r="398" spans="2:6" s="3" customFormat="1">
      <c r="B398" s="82"/>
      <c r="C398" s="125"/>
      <c r="D398" s="27"/>
      <c r="E398" s="2"/>
      <c r="F398" s="35"/>
    </row>
    <row r="399" spans="2:6" s="3" customFormat="1">
      <c r="B399" s="82"/>
      <c r="C399" s="125"/>
      <c r="D399" s="27"/>
      <c r="E399" s="2"/>
      <c r="F399" s="35"/>
    </row>
    <row r="400" spans="2:6" s="3" customFormat="1">
      <c r="B400" s="82"/>
      <c r="C400" s="125"/>
      <c r="D400" s="27"/>
      <c r="E400" s="2"/>
      <c r="F400" s="35"/>
    </row>
    <row r="401" spans="2:6" s="3" customFormat="1">
      <c r="B401" s="82"/>
      <c r="C401" s="125"/>
      <c r="D401" s="27"/>
      <c r="E401" s="2"/>
      <c r="F401" s="35"/>
    </row>
    <row r="402" spans="2:6" s="3" customFormat="1">
      <c r="B402" s="82"/>
      <c r="C402" s="125"/>
      <c r="D402" s="27"/>
      <c r="E402" s="2"/>
      <c r="F402" s="35"/>
    </row>
    <row r="403" spans="2:6" s="3" customFormat="1">
      <c r="B403" s="82"/>
      <c r="C403" s="125"/>
      <c r="D403" s="27"/>
      <c r="E403" s="2"/>
      <c r="F403" s="35"/>
    </row>
    <row r="404" spans="2:6" s="3" customFormat="1">
      <c r="B404" s="82"/>
      <c r="C404" s="125"/>
      <c r="D404" s="27"/>
      <c r="E404" s="2"/>
      <c r="F404" s="35"/>
    </row>
    <row r="405" spans="2:6" s="3" customFormat="1">
      <c r="B405" s="82"/>
      <c r="C405" s="125"/>
      <c r="D405" s="27"/>
      <c r="E405" s="2"/>
      <c r="F405" s="35"/>
    </row>
    <row r="406" spans="2:6" s="3" customFormat="1">
      <c r="B406" s="82"/>
      <c r="C406" s="125"/>
      <c r="D406" s="27"/>
      <c r="E406" s="2"/>
      <c r="F406" s="35"/>
    </row>
    <row r="407" spans="2:6" s="3" customFormat="1">
      <c r="B407" s="82"/>
      <c r="C407" s="125"/>
      <c r="D407" s="27"/>
      <c r="E407" s="2"/>
      <c r="F407" s="35"/>
    </row>
    <row r="408" spans="2:6" s="3" customFormat="1">
      <c r="B408" s="82"/>
      <c r="C408" s="125"/>
      <c r="D408" s="27"/>
      <c r="E408" s="2"/>
      <c r="F408" s="35"/>
    </row>
    <row r="409" spans="2:6" s="3" customFormat="1">
      <c r="B409" s="82"/>
      <c r="C409" s="125"/>
      <c r="D409" s="27"/>
      <c r="E409" s="2"/>
      <c r="F409" s="35"/>
    </row>
    <row r="410" spans="2:6" s="3" customFormat="1">
      <c r="B410" s="82"/>
      <c r="C410" s="125"/>
      <c r="D410" s="27"/>
      <c r="E410" s="2"/>
      <c r="F410" s="35"/>
    </row>
    <row r="411" spans="2:6" s="3" customFormat="1">
      <c r="B411" s="82"/>
      <c r="C411" s="125"/>
      <c r="D411" s="27"/>
      <c r="E411" s="2"/>
      <c r="F411" s="35"/>
    </row>
    <row r="412" spans="2:6" s="3" customFormat="1">
      <c r="B412" s="82"/>
      <c r="C412" s="125"/>
      <c r="D412" s="27"/>
      <c r="E412" s="2"/>
      <c r="F412" s="35"/>
    </row>
    <row r="413" spans="2:6" s="3" customFormat="1">
      <c r="B413" s="82"/>
      <c r="C413" s="125"/>
      <c r="D413" s="27"/>
      <c r="E413" s="2"/>
      <c r="F413" s="35"/>
    </row>
    <row r="414" spans="2:6" s="3" customFormat="1">
      <c r="B414" s="82"/>
      <c r="C414" s="125"/>
      <c r="D414" s="27"/>
      <c r="E414" s="2"/>
      <c r="F414" s="35"/>
    </row>
    <row r="415" spans="2:6" s="3" customFormat="1">
      <c r="B415" s="82"/>
      <c r="C415" s="125"/>
      <c r="D415" s="27"/>
      <c r="E415" s="2"/>
      <c r="F415" s="35"/>
    </row>
    <row r="416" spans="2:6" s="3" customFormat="1">
      <c r="B416" s="82"/>
      <c r="C416" s="125"/>
      <c r="D416" s="27"/>
      <c r="E416" s="2"/>
      <c r="F416" s="35"/>
    </row>
    <row r="417" spans="2:6" s="3" customFormat="1">
      <c r="B417" s="82"/>
      <c r="C417" s="125"/>
      <c r="D417" s="27"/>
      <c r="E417" s="2"/>
      <c r="F417" s="35"/>
    </row>
    <row r="418" spans="2:6" s="3" customFormat="1">
      <c r="B418" s="82"/>
      <c r="C418" s="125"/>
      <c r="D418" s="27"/>
      <c r="E418" s="2"/>
      <c r="F418" s="35"/>
    </row>
    <row r="419" spans="2:6" s="3" customFormat="1">
      <c r="B419" s="82"/>
      <c r="C419" s="125"/>
      <c r="D419" s="27"/>
      <c r="E419" s="2"/>
      <c r="F419" s="35"/>
    </row>
    <row r="420" spans="2:6" s="3" customFormat="1">
      <c r="B420" s="82"/>
      <c r="C420" s="125"/>
      <c r="D420" s="27"/>
      <c r="E420" s="2"/>
      <c r="F420" s="35"/>
    </row>
    <row r="421" spans="2:6" s="3" customFormat="1">
      <c r="B421" s="82"/>
      <c r="C421" s="125"/>
      <c r="D421" s="27"/>
      <c r="E421" s="2"/>
      <c r="F421" s="35"/>
    </row>
    <row r="422" spans="2:6" s="3" customFormat="1">
      <c r="B422" s="82"/>
      <c r="C422" s="125"/>
      <c r="D422" s="27"/>
      <c r="E422" s="2"/>
      <c r="F422" s="35"/>
    </row>
    <row r="423" spans="2:6" s="3" customFormat="1">
      <c r="B423" s="82"/>
      <c r="C423" s="125"/>
      <c r="D423" s="27"/>
      <c r="E423" s="2"/>
      <c r="F423" s="35"/>
    </row>
    <row r="424" spans="2:6" s="3" customFormat="1">
      <c r="B424" s="82"/>
      <c r="C424" s="125"/>
      <c r="D424" s="27"/>
      <c r="E424" s="2"/>
      <c r="F424" s="35"/>
    </row>
    <row r="425" spans="2:6" s="3" customFormat="1">
      <c r="B425" s="82"/>
      <c r="C425" s="125"/>
      <c r="D425" s="27"/>
      <c r="E425" s="2"/>
      <c r="F425" s="35"/>
    </row>
    <row r="426" spans="2:6" s="3" customFormat="1">
      <c r="B426" s="82"/>
      <c r="C426" s="125"/>
      <c r="D426" s="27"/>
      <c r="E426" s="2"/>
      <c r="F426" s="35"/>
    </row>
    <row r="427" spans="2:6" s="3" customFormat="1">
      <c r="B427" s="82"/>
      <c r="C427" s="125"/>
      <c r="D427" s="27"/>
      <c r="E427" s="2"/>
      <c r="F427" s="35"/>
    </row>
    <row r="428" spans="2:6" s="3" customFormat="1">
      <c r="B428" s="82"/>
      <c r="C428" s="125"/>
      <c r="D428" s="27"/>
      <c r="E428" s="2"/>
      <c r="F428" s="35"/>
    </row>
    <row r="429" spans="2:6" s="3" customFormat="1">
      <c r="B429" s="82"/>
      <c r="C429" s="125"/>
      <c r="D429" s="27"/>
      <c r="E429" s="2"/>
      <c r="F429" s="35"/>
    </row>
    <row r="430" spans="2:6" s="3" customFormat="1">
      <c r="B430" s="82"/>
      <c r="C430" s="125"/>
      <c r="D430" s="27"/>
      <c r="E430" s="2"/>
      <c r="F430" s="35"/>
    </row>
    <row r="431" spans="2:6" s="3" customFormat="1">
      <c r="B431" s="82"/>
      <c r="C431" s="125"/>
      <c r="D431" s="27"/>
      <c r="E431" s="2"/>
      <c r="F431" s="35"/>
    </row>
    <row r="432" spans="2:6" s="3" customFormat="1">
      <c r="B432" s="82"/>
      <c r="C432" s="125"/>
      <c r="D432" s="27"/>
      <c r="E432" s="2"/>
      <c r="F432" s="35"/>
    </row>
    <row r="433" spans="2:6" s="3" customFormat="1">
      <c r="B433" s="82"/>
      <c r="C433" s="125"/>
      <c r="D433" s="27"/>
      <c r="E433" s="2"/>
      <c r="F433" s="35"/>
    </row>
    <row r="434" spans="2:6" s="3" customFormat="1">
      <c r="B434" s="82"/>
      <c r="C434" s="125"/>
      <c r="D434" s="27"/>
      <c r="E434" s="2"/>
      <c r="F434" s="35"/>
    </row>
    <row r="435" spans="2:6" s="3" customFormat="1">
      <c r="B435" s="82"/>
      <c r="C435" s="125"/>
      <c r="D435" s="27"/>
      <c r="E435" s="2"/>
      <c r="F435" s="35"/>
    </row>
    <row r="436" spans="2:6" s="3" customFormat="1">
      <c r="B436" s="82"/>
      <c r="C436" s="125"/>
      <c r="D436" s="27"/>
      <c r="E436" s="2"/>
      <c r="F436" s="35"/>
    </row>
    <row r="437" spans="2:6" s="3" customFormat="1">
      <c r="B437" s="82"/>
      <c r="C437" s="125"/>
      <c r="D437" s="27"/>
      <c r="E437" s="2"/>
      <c r="F437" s="35"/>
    </row>
    <row r="438" spans="2:6" s="3" customFormat="1">
      <c r="B438" s="82"/>
      <c r="C438" s="125"/>
      <c r="D438" s="27"/>
      <c r="E438" s="2"/>
      <c r="F438" s="35"/>
    </row>
    <row r="439" spans="2:6" s="3" customFormat="1">
      <c r="B439" s="82"/>
      <c r="C439" s="125"/>
      <c r="D439" s="27"/>
      <c r="E439" s="2"/>
      <c r="F439" s="35"/>
    </row>
    <row r="440" spans="2:6" s="3" customFormat="1">
      <c r="B440" s="82"/>
      <c r="C440" s="125"/>
      <c r="D440" s="27"/>
      <c r="E440" s="2"/>
      <c r="F440" s="35"/>
    </row>
    <row r="441" spans="2:6" s="3" customFormat="1">
      <c r="B441" s="82"/>
      <c r="C441" s="125"/>
      <c r="D441" s="27"/>
      <c r="E441" s="2"/>
      <c r="F441" s="35"/>
    </row>
    <row r="442" spans="2:6" s="3" customFormat="1">
      <c r="B442" s="82"/>
      <c r="C442" s="125"/>
      <c r="D442" s="27"/>
      <c r="E442" s="2"/>
      <c r="F442" s="35"/>
    </row>
    <row r="443" spans="2:6" s="3" customFormat="1">
      <c r="B443" s="82"/>
      <c r="C443" s="125"/>
      <c r="D443" s="27"/>
      <c r="E443" s="2"/>
      <c r="F443" s="35"/>
    </row>
    <row r="444" spans="2:6" s="3" customFormat="1">
      <c r="B444" s="82"/>
      <c r="C444" s="125"/>
      <c r="D444" s="27"/>
      <c r="E444" s="2"/>
      <c r="F444" s="35"/>
    </row>
    <row r="445" spans="2:6" s="3" customFormat="1">
      <c r="B445" s="82"/>
      <c r="C445" s="125"/>
      <c r="D445" s="27"/>
      <c r="E445" s="2"/>
      <c r="F445" s="35"/>
    </row>
    <row r="446" spans="2:6" s="3" customFormat="1">
      <c r="B446" s="82"/>
      <c r="C446" s="125"/>
      <c r="D446" s="27"/>
      <c r="E446" s="2"/>
      <c r="F446" s="35"/>
    </row>
    <row r="447" spans="2:6" s="3" customFormat="1">
      <c r="B447" s="82"/>
      <c r="C447" s="125"/>
      <c r="D447" s="27"/>
      <c r="E447" s="2"/>
      <c r="F447" s="35"/>
    </row>
    <row r="448" spans="2:6" s="3" customFormat="1">
      <c r="B448" s="82"/>
      <c r="C448" s="125"/>
      <c r="D448" s="27"/>
      <c r="E448" s="2"/>
      <c r="F448" s="35"/>
    </row>
    <row r="449" spans="2:6" s="3" customFormat="1">
      <c r="B449" s="82"/>
      <c r="C449" s="125"/>
      <c r="D449" s="27"/>
      <c r="E449" s="2"/>
      <c r="F449" s="35"/>
    </row>
    <row r="450" spans="2:6" s="3" customFormat="1">
      <c r="B450" s="82"/>
      <c r="C450" s="125"/>
      <c r="D450" s="27"/>
      <c r="E450" s="2"/>
      <c r="F450" s="35"/>
    </row>
    <row r="451" spans="2:6" s="3" customFormat="1">
      <c r="B451" s="82"/>
      <c r="C451" s="125"/>
      <c r="D451" s="27"/>
      <c r="E451" s="2"/>
      <c r="F451" s="35"/>
    </row>
    <row r="452" spans="2:6" s="3" customFormat="1">
      <c r="B452" s="82"/>
      <c r="C452" s="125"/>
      <c r="D452" s="27"/>
      <c r="E452" s="2"/>
      <c r="F452" s="35"/>
    </row>
    <row r="453" spans="2:6" s="3" customFormat="1">
      <c r="B453" s="82"/>
      <c r="C453" s="125"/>
      <c r="D453" s="27"/>
      <c r="E453" s="2"/>
      <c r="F453" s="35"/>
    </row>
    <row r="454" spans="2:6" s="3" customFormat="1">
      <c r="B454" s="82"/>
      <c r="C454" s="125"/>
      <c r="D454" s="27"/>
      <c r="E454" s="2"/>
      <c r="F454" s="35"/>
    </row>
    <row r="455" spans="2:6" s="3" customFormat="1">
      <c r="B455" s="82"/>
      <c r="C455" s="125"/>
      <c r="D455" s="27"/>
      <c r="E455" s="2"/>
      <c r="F455" s="35"/>
    </row>
    <row r="456" spans="2:6" s="3" customFormat="1">
      <c r="B456" s="82"/>
      <c r="C456" s="125"/>
      <c r="D456" s="27"/>
      <c r="E456" s="2"/>
      <c r="F456" s="35"/>
    </row>
    <row r="457" spans="2:6" s="3" customFormat="1">
      <c r="B457" s="82"/>
      <c r="C457" s="125"/>
      <c r="D457" s="27"/>
      <c r="E457" s="2"/>
      <c r="F457" s="35"/>
    </row>
    <row r="458" spans="2:6" s="3" customFormat="1">
      <c r="B458" s="82"/>
      <c r="C458" s="125"/>
      <c r="D458" s="27"/>
      <c r="E458" s="2"/>
      <c r="F458" s="35"/>
    </row>
    <row r="459" spans="2:6" s="3" customFormat="1">
      <c r="B459" s="82"/>
      <c r="C459" s="125"/>
      <c r="D459" s="27"/>
      <c r="E459" s="2"/>
      <c r="F459" s="35"/>
    </row>
    <row r="460" spans="2:6" s="3" customFormat="1">
      <c r="B460" s="82"/>
      <c r="C460" s="125"/>
      <c r="D460" s="27"/>
      <c r="E460" s="2"/>
      <c r="F460" s="35"/>
    </row>
    <row r="461" spans="2:6" s="3" customFormat="1">
      <c r="B461" s="82"/>
      <c r="C461" s="125"/>
      <c r="D461" s="27"/>
      <c r="E461" s="2"/>
      <c r="F461" s="35"/>
    </row>
    <row r="462" spans="2:6" s="3" customFormat="1">
      <c r="B462" s="82"/>
      <c r="C462" s="125"/>
      <c r="D462" s="27"/>
      <c r="E462" s="2"/>
      <c r="F462" s="35"/>
    </row>
    <row r="463" spans="2:6" s="3" customFormat="1">
      <c r="B463" s="82"/>
      <c r="C463" s="125"/>
      <c r="D463" s="27"/>
      <c r="E463" s="2"/>
      <c r="F463" s="35"/>
    </row>
    <row r="464" spans="2:6" s="3" customFormat="1">
      <c r="B464" s="82"/>
      <c r="C464" s="125"/>
      <c r="D464" s="27"/>
      <c r="E464" s="2"/>
      <c r="F464" s="35"/>
    </row>
    <row r="465" spans="2:6" s="3" customFormat="1">
      <c r="B465" s="82"/>
      <c r="C465" s="125"/>
      <c r="D465" s="27"/>
      <c r="E465" s="2"/>
      <c r="F465" s="35"/>
    </row>
    <row r="466" spans="2:6" s="3" customFormat="1">
      <c r="B466" s="82"/>
      <c r="C466" s="125"/>
      <c r="D466" s="27"/>
      <c r="E466" s="2"/>
      <c r="F466" s="35"/>
    </row>
    <row r="467" spans="2:6" s="3" customFormat="1">
      <c r="B467" s="82"/>
      <c r="C467" s="125"/>
      <c r="D467" s="27"/>
      <c r="E467" s="2"/>
      <c r="F467" s="35"/>
    </row>
    <row r="468" spans="2:6" s="3" customFormat="1">
      <c r="B468" s="82"/>
      <c r="C468" s="125"/>
      <c r="D468" s="27"/>
      <c r="E468" s="2"/>
      <c r="F468" s="35"/>
    </row>
    <row r="469" spans="2:6" s="3" customFormat="1">
      <c r="B469" s="82"/>
      <c r="C469" s="125"/>
      <c r="D469" s="27"/>
      <c r="E469" s="2"/>
      <c r="F469" s="35"/>
    </row>
    <row r="470" spans="2:6" s="3" customFormat="1">
      <c r="B470" s="82"/>
      <c r="C470" s="125"/>
      <c r="D470" s="27"/>
      <c r="E470" s="2"/>
      <c r="F470" s="35"/>
    </row>
    <row r="471" spans="2:6" s="3" customFormat="1">
      <c r="B471" s="82"/>
      <c r="C471" s="125"/>
      <c r="D471" s="27"/>
      <c r="E471" s="2"/>
      <c r="F471" s="35"/>
    </row>
    <row r="472" spans="2:6" s="3" customFormat="1">
      <c r="B472" s="82"/>
      <c r="C472" s="125"/>
      <c r="D472" s="27"/>
      <c r="E472" s="2"/>
      <c r="F472" s="35"/>
    </row>
    <row r="473" spans="2:6" s="3" customFormat="1">
      <c r="B473" s="82"/>
      <c r="C473" s="125"/>
      <c r="D473" s="27"/>
      <c r="E473" s="2"/>
      <c r="F473" s="35"/>
    </row>
    <row r="474" spans="2:6" s="3" customFormat="1">
      <c r="B474" s="82"/>
      <c r="C474" s="125"/>
      <c r="D474" s="27"/>
      <c r="E474" s="2"/>
      <c r="F474" s="35"/>
    </row>
    <row r="475" spans="2:6" s="3" customFormat="1">
      <c r="B475" s="82"/>
      <c r="C475" s="125"/>
      <c r="D475" s="27"/>
      <c r="E475" s="2"/>
      <c r="F475" s="35"/>
    </row>
    <row r="476" spans="2:6" s="3" customFormat="1">
      <c r="B476" s="82"/>
      <c r="C476" s="125"/>
      <c r="D476" s="27"/>
      <c r="E476" s="2"/>
      <c r="F476" s="35"/>
    </row>
  </sheetData>
  <sheetProtection password="BE25" sheet="1" objects="1" scenarios="1" formatCells="0" formatColumns="0" formatRows="0"/>
  <mergeCells count="30">
    <mergeCell ref="E110:E120"/>
    <mergeCell ref="A110:A120"/>
    <mergeCell ref="A44:B44"/>
    <mergeCell ref="A72:B72"/>
    <mergeCell ref="A33:A43"/>
    <mergeCell ref="A54:A64"/>
    <mergeCell ref="A65:A71"/>
    <mergeCell ref="A73:A78"/>
    <mergeCell ref="A79:A84"/>
    <mergeCell ref="A86:A93"/>
    <mergeCell ref="A94:A101"/>
    <mergeCell ref="A102:A109"/>
    <mergeCell ref="E65:E71"/>
    <mergeCell ref="E73:E78"/>
    <mergeCell ref="E79:E84"/>
    <mergeCell ref="E86:E93"/>
    <mergeCell ref="A9:B9"/>
    <mergeCell ref="A11:A16"/>
    <mergeCell ref="A28:A32"/>
    <mergeCell ref="A85:B85"/>
    <mergeCell ref="A18:A26"/>
    <mergeCell ref="A45:A53"/>
    <mergeCell ref="E94:E101"/>
    <mergeCell ref="E18:E26"/>
    <mergeCell ref="E102:E109"/>
    <mergeCell ref="E11:E16"/>
    <mergeCell ref="E28:E32"/>
    <mergeCell ref="E33:E43"/>
    <mergeCell ref="E45:E53"/>
    <mergeCell ref="E54:E64"/>
  </mergeCells>
  <conditionalFormatting sqref="E27:E28 E33 E44:E45 E54 E65 E72:E73 E79 E85:E86 E94 E102 E110 E17:E18 D10:E11">
    <cfRule type="cellIs" dxfId="716" priority="419" operator="between">
      <formula>2.34</formula>
      <formula>3</formula>
    </cfRule>
    <cfRule type="cellIs" dxfId="715" priority="420" operator="between">
      <formula>1.67</formula>
      <formula>2.34</formula>
    </cfRule>
    <cfRule type="cellIs" dxfId="714" priority="421" operator="between">
      <formula>1</formula>
      <formula>1.66</formula>
    </cfRule>
  </conditionalFormatting>
  <conditionalFormatting sqref="C10 C35 C41 C44 C54 C59 C72 C85 C94">
    <cfRule type="expression" dxfId="713" priority="416">
      <formula>D10=3</formula>
    </cfRule>
    <cfRule type="expression" dxfId="712" priority="417">
      <formula>D10=2</formula>
    </cfRule>
    <cfRule type="expression" dxfId="711" priority="418">
      <formula>D10=1</formula>
    </cfRule>
  </conditionalFormatting>
  <conditionalFormatting sqref="D12:D43 D45:D71 D73:D84 D86:D120">
    <cfRule type="cellIs" dxfId="710" priority="316" operator="between">
      <formula>2.33</formula>
      <formula>3</formula>
    </cfRule>
    <cfRule type="cellIs" dxfId="709" priority="317" operator="between">
      <formula>1.66</formula>
      <formula>2.33</formula>
    </cfRule>
    <cfRule type="cellIs" dxfId="708" priority="318" operator="between">
      <formula>1</formula>
      <formula>1.66</formula>
    </cfRule>
  </conditionalFormatting>
  <conditionalFormatting sqref="D44">
    <cfRule type="expression" dxfId="707" priority="313">
      <formula>E44=3</formula>
    </cfRule>
    <cfRule type="expression" dxfId="706" priority="314">
      <formula>E44=2</formula>
    </cfRule>
    <cfRule type="expression" dxfId="705" priority="315">
      <formula>E44=1</formula>
    </cfRule>
  </conditionalFormatting>
  <conditionalFormatting sqref="D72">
    <cfRule type="expression" dxfId="704" priority="310">
      <formula>E72=3</formula>
    </cfRule>
    <cfRule type="expression" dxfId="703" priority="311">
      <formula>E72=2</formula>
    </cfRule>
    <cfRule type="expression" dxfId="702" priority="312">
      <formula>E72=1</formula>
    </cfRule>
  </conditionalFormatting>
  <conditionalFormatting sqref="D85">
    <cfRule type="expression" dxfId="701" priority="307">
      <formula>E85=3</formula>
    </cfRule>
    <cfRule type="expression" dxfId="700" priority="308">
      <formula>E85=2</formula>
    </cfRule>
    <cfRule type="expression" dxfId="699" priority="309">
      <formula>E85=1</formula>
    </cfRule>
  </conditionalFormatting>
  <conditionalFormatting sqref="C11">
    <cfRule type="expression" dxfId="698" priority="304">
      <formula>D11=1</formula>
    </cfRule>
    <cfRule type="expression" dxfId="697" priority="305">
      <formula>D11=2</formula>
    </cfRule>
    <cfRule type="expression" dxfId="696" priority="306">
      <formula>D11=3</formula>
    </cfRule>
  </conditionalFormatting>
  <conditionalFormatting sqref="C12">
    <cfRule type="expression" dxfId="695" priority="301">
      <formula>D12=1</formula>
    </cfRule>
    <cfRule type="expression" dxfId="694" priority="302">
      <formula>D12=2</formula>
    </cfRule>
    <cfRule type="expression" dxfId="693" priority="303">
      <formula>D12=3</formula>
    </cfRule>
  </conditionalFormatting>
  <conditionalFormatting sqref="C13">
    <cfRule type="expression" dxfId="692" priority="298">
      <formula>D13=1</formula>
    </cfRule>
    <cfRule type="expression" dxfId="691" priority="299">
      <formula>D13=2</formula>
    </cfRule>
    <cfRule type="expression" dxfId="690" priority="300">
      <formula>D13=3</formula>
    </cfRule>
  </conditionalFormatting>
  <conditionalFormatting sqref="C14">
    <cfRule type="expression" dxfId="689" priority="295">
      <formula>D14=1</formula>
    </cfRule>
    <cfRule type="expression" dxfId="688" priority="296">
      <formula>D14=2</formula>
    </cfRule>
    <cfRule type="expression" dxfId="687" priority="297">
      <formula>D14=3</formula>
    </cfRule>
  </conditionalFormatting>
  <conditionalFormatting sqref="C15">
    <cfRule type="expression" dxfId="686" priority="292">
      <formula>D15=1</formula>
    </cfRule>
    <cfRule type="expression" dxfId="685" priority="293">
      <formula>D15=2</formula>
    </cfRule>
    <cfRule type="expression" dxfId="684" priority="294">
      <formula>D15=3</formula>
    </cfRule>
  </conditionalFormatting>
  <conditionalFormatting sqref="C16">
    <cfRule type="expression" dxfId="683" priority="289">
      <formula>D16=1</formula>
    </cfRule>
    <cfRule type="expression" dxfId="682" priority="290">
      <formula>D16=2</formula>
    </cfRule>
    <cfRule type="expression" dxfId="681" priority="291">
      <formula>D16=3</formula>
    </cfRule>
  </conditionalFormatting>
  <conditionalFormatting sqref="C17">
    <cfRule type="expression" dxfId="680" priority="286">
      <formula>D17=1</formula>
    </cfRule>
    <cfRule type="expression" dxfId="679" priority="287">
      <formula>D17=2</formula>
    </cfRule>
    <cfRule type="expression" dxfId="678" priority="288">
      <formula>D17=3</formula>
    </cfRule>
  </conditionalFormatting>
  <conditionalFormatting sqref="C18">
    <cfRule type="expression" dxfId="677" priority="283">
      <formula>D18=1</formula>
    </cfRule>
    <cfRule type="expression" dxfId="676" priority="284">
      <formula>D18=2</formula>
    </cfRule>
    <cfRule type="expression" dxfId="675" priority="285">
      <formula>D18=3</formula>
    </cfRule>
  </conditionalFormatting>
  <conditionalFormatting sqref="C19">
    <cfRule type="expression" dxfId="674" priority="280">
      <formula>D19=1</formula>
    </cfRule>
    <cfRule type="expression" dxfId="673" priority="281">
      <formula>D19=2</formula>
    </cfRule>
    <cfRule type="expression" dxfId="672" priority="282">
      <formula>D19=3</formula>
    </cfRule>
  </conditionalFormatting>
  <conditionalFormatting sqref="C20">
    <cfRule type="expression" dxfId="671" priority="277">
      <formula>D20=1</formula>
    </cfRule>
    <cfRule type="expression" dxfId="670" priority="278">
      <formula>D20=2</formula>
    </cfRule>
    <cfRule type="expression" dxfId="669" priority="279">
      <formula>D20=3</formula>
    </cfRule>
  </conditionalFormatting>
  <conditionalFormatting sqref="C21">
    <cfRule type="expression" dxfId="668" priority="274">
      <formula>D21=1</formula>
    </cfRule>
    <cfRule type="expression" dxfId="667" priority="275">
      <formula>D21=2</formula>
    </cfRule>
    <cfRule type="expression" dxfId="666" priority="276">
      <formula>D21=3</formula>
    </cfRule>
  </conditionalFormatting>
  <conditionalFormatting sqref="C22">
    <cfRule type="expression" dxfId="665" priority="271">
      <formula>D22=1</formula>
    </cfRule>
    <cfRule type="expression" dxfId="664" priority="272">
      <formula>D22=2</formula>
    </cfRule>
    <cfRule type="expression" dxfId="663" priority="273">
      <formula>D22=3</formula>
    </cfRule>
  </conditionalFormatting>
  <conditionalFormatting sqref="C23">
    <cfRule type="expression" dxfId="662" priority="268">
      <formula>D23=1</formula>
    </cfRule>
    <cfRule type="expression" dxfId="661" priority="269">
      <formula>D23=2</formula>
    </cfRule>
    <cfRule type="expression" dxfId="660" priority="270">
      <formula>D23=3</formula>
    </cfRule>
  </conditionalFormatting>
  <conditionalFormatting sqref="C24">
    <cfRule type="expression" dxfId="659" priority="265">
      <formula>D24=1</formula>
    </cfRule>
    <cfRule type="expression" dxfId="658" priority="266">
      <formula>D24=2</formula>
    </cfRule>
    <cfRule type="expression" dxfId="657" priority="267">
      <formula>D24=3</formula>
    </cfRule>
  </conditionalFormatting>
  <conditionalFormatting sqref="C25">
    <cfRule type="expression" dxfId="656" priority="262">
      <formula>D25=1</formula>
    </cfRule>
    <cfRule type="expression" dxfId="655" priority="263">
      <formula>D25=2</formula>
    </cfRule>
    <cfRule type="expression" dxfId="654" priority="264">
      <formula>D25=3</formula>
    </cfRule>
  </conditionalFormatting>
  <conditionalFormatting sqref="C26">
    <cfRule type="expression" dxfId="653" priority="259">
      <formula>D26=1</formula>
    </cfRule>
    <cfRule type="expression" dxfId="652" priority="260">
      <formula>D26=2</formula>
    </cfRule>
    <cfRule type="expression" dxfId="651" priority="261">
      <formula>D26=3</formula>
    </cfRule>
  </conditionalFormatting>
  <conditionalFormatting sqref="C27">
    <cfRule type="expression" dxfId="650" priority="256">
      <formula>D27=1</formula>
    </cfRule>
    <cfRule type="expression" dxfId="649" priority="257">
      <formula>D27=2</formula>
    </cfRule>
    <cfRule type="expression" dxfId="648" priority="258">
      <formula>D27=3</formula>
    </cfRule>
  </conditionalFormatting>
  <conditionalFormatting sqref="C28">
    <cfRule type="expression" dxfId="647" priority="253">
      <formula>D28=1</formula>
    </cfRule>
    <cfRule type="expression" dxfId="646" priority="254">
      <formula>D28=2</formula>
    </cfRule>
    <cfRule type="expression" dxfId="645" priority="255">
      <formula>D28=3</formula>
    </cfRule>
  </conditionalFormatting>
  <conditionalFormatting sqref="C29">
    <cfRule type="expression" dxfId="644" priority="250">
      <formula>D29=1</formula>
    </cfRule>
    <cfRule type="expression" dxfId="643" priority="251">
      <formula>D29=2</formula>
    </cfRule>
    <cfRule type="expression" dxfId="642" priority="252">
      <formula>D29=3</formula>
    </cfRule>
  </conditionalFormatting>
  <conditionalFormatting sqref="C30">
    <cfRule type="expression" dxfId="641" priority="247">
      <formula>D30=1</formula>
    </cfRule>
    <cfRule type="expression" dxfId="640" priority="248">
      <formula>D30=2</formula>
    </cfRule>
    <cfRule type="expression" dxfId="639" priority="249">
      <formula>D30=3</formula>
    </cfRule>
  </conditionalFormatting>
  <conditionalFormatting sqref="C31">
    <cfRule type="expression" dxfId="638" priority="244">
      <formula>D31=1</formula>
    </cfRule>
    <cfRule type="expression" dxfId="637" priority="245">
      <formula>D31=2</formula>
    </cfRule>
    <cfRule type="expression" dxfId="636" priority="246">
      <formula>D31=3</formula>
    </cfRule>
  </conditionalFormatting>
  <conditionalFormatting sqref="C32">
    <cfRule type="expression" dxfId="635" priority="241">
      <formula>D32=1</formula>
    </cfRule>
    <cfRule type="expression" dxfId="634" priority="242">
      <formula>D32=2</formula>
    </cfRule>
    <cfRule type="expression" dxfId="633" priority="243">
      <formula>D32=3</formula>
    </cfRule>
  </conditionalFormatting>
  <conditionalFormatting sqref="C33">
    <cfRule type="expression" dxfId="632" priority="238">
      <formula>D33=1</formula>
    </cfRule>
    <cfRule type="expression" dxfId="631" priority="239">
      <formula>D33=2</formula>
    </cfRule>
    <cfRule type="expression" dxfId="630" priority="240">
      <formula>D33=3</formula>
    </cfRule>
  </conditionalFormatting>
  <conditionalFormatting sqref="C34">
    <cfRule type="expression" dxfId="629" priority="235">
      <formula>D34=1</formula>
    </cfRule>
    <cfRule type="expression" dxfId="628" priority="236">
      <formula>D34=2</formula>
    </cfRule>
    <cfRule type="expression" dxfId="627" priority="237">
      <formula>D34=3</formula>
    </cfRule>
  </conditionalFormatting>
  <conditionalFormatting sqref="C36">
    <cfRule type="expression" dxfId="626" priority="232">
      <formula>D36=1</formula>
    </cfRule>
    <cfRule type="expression" dxfId="625" priority="233">
      <formula>D36=2</formula>
    </cfRule>
    <cfRule type="expression" dxfId="624" priority="234">
      <formula>D36=3</formula>
    </cfRule>
  </conditionalFormatting>
  <conditionalFormatting sqref="C37">
    <cfRule type="expression" dxfId="623" priority="229">
      <formula>D37=1</formula>
    </cfRule>
    <cfRule type="expression" dxfId="622" priority="230">
      <formula>D37=2</formula>
    </cfRule>
    <cfRule type="expression" dxfId="621" priority="231">
      <formula>D37=3</formula>
    </cfRule>
  </conditionalFormatting>
  <conditionalFormatting sqref="C38">
    <cfRule type="expression" dxfId="620" priority="226">
      <formula>D38=1</formula>
    </cfRule>
    <cfRule type="expression" dxfId="619" priority="227">
      <formula>D38=2</formula>
    </cfRule>
    <cfRule type="expression" dxfId="618" priority="228">
      <formula>D38=3</formula>
    </cfRule>
  </conditionalFormatting>
  <conditionalFormatting sqref="C39">
    <cfRule type="expression" dxfId="617" priority="223">
      <formula>D39=1</formula>
    </cfRule>
    <cfRule type="expression" dxfId="616" priority="224">
      <formula>D39=2</formula>
    </cfRule>
    <cfRule type="expression" dxfId="615" priority="225">
      <formula>D39=3</formula>
    </cfRule>
  </conditionalFormatting>
  <conditionalFormatting sqref="C40">
    <cfRule type="expression" dxfId="614" priority="220">
      <formula>D40=1</formula>
    </cfRule>
    <cfRule type="expression" dxfId="613" priority="221">
      <formula>D40=2</formula>
    </cfRule>
    <cfRule type="expression" dxfId="612" priority="222">
      <formula>D40=3</formula>
    </cfRule>
  </conditionalFormatting>
  <conditionalFormatting sqref="C42">
    <cfRule type="expression" dxfId="611" priority="217">
      <formula>D42=1</formula>
    </cfRule>
    <cfRule type="expression" dxfId="610" priority="218">
      <formula>D42=2</formula>
    </cfRule>
    <cfRule type="expression" dxfId="609" priority="219">
      <formula>D42=3</formula>
    </cfRule>
  </conditionalFormatting>
  <conditionalFormatting sqref="C43">
    <cfRule type="expression" dxfId="608" priority="214">
      <formula>D43=1</formula>
    </cfRule>
    <cfRule type="expression" dxfId="607" priority="215">
      <formula>D43=2</formula>
    </cfRule>
    <cfRule type="expression" dxfId="606" priority="216">
      <formula>D43=3</formula>
    </cfRule>
  </conditionalFormatting>
  <conditionalFormatting sqref="C45">
    <cfRule type="expression" dxfId="605" priority="211">
      <formula>D45=1</formula>
    </cfRule>
    <cfRule type="expression" dxfId="604" priority="212">
      <formula>D45=2</formula>
    </cfRule>
    <cfRule type="expression" dxfId="603" priority="213">
      <formula>D45=3</formula>
    </cfRule>
  </conditionalFormatting>
  <conditionalFormatting sqref="C46">
    <cfRule type="expression" dxfId="602" priority="208">
      <formula>D46=1</formula>
    </cfRule>
    <cfRule type="expression" dxfId="601" priority="209">
      <formula>D46=2</formula>
    </cfRule>
    <cfRule type="expression" dxfId="600" priority="210">
      <formula>D46=3</formula>
    </cfRule>
  </conditionalFormatting>
  <conditionalFormatting sqref="C47">
    <cfRule type="expression" dxfId="599" priority="205">
      <formula>D47=1</formula>
    </cfRule>
    <cfRule type="expression" dxfId="598" priority="206">
      <formula>D47=2</formula>
    </cfRule>
    <cfRule type="expression" dxfId="597" priority="207">
      <formula>D47=3</formula>
    </cfRule>
  </conditionalFormatting>
  <conditionalFormatting sqref="C48">
    <cfRule type="expression" dxfId="596" priority="202">
      <formula>D48=1</formula>
    </cfRule>
    <cfRule type="expression" dxfId="595" priority="203">
      <formula>D48=2</formula>
    </cfRule>
    <cfRule type="expression" dxfId="594" priority="204">
      <formula>D48=3</formula>
    </cfRule>
  </conditionalFormatting>
  <conditionalFormatting sqref="C49">
    <cfRule type="expression" dxfId="593" priority="199">
      <formula>D49=1</formula>
    </cfRule>
    <cfRule type="expression" dxfId="592" priority="200">
      <formula>D49=2</formula>
    </cfRule>
    <cfRule type="expression" dxfId="591" priority="201">
      <formula>D49=3</formula>
    </cfRule>
  </conditionalFormatting>
  <conditionalFormatting sqref="C50">
    <cfRule type="expression" dxfId="590" priority="196">
      <formula>D50=1</formula>
    </cfRule>
    <cfRule type="expression" dxfId="589" priority="197">
      <formula>D50=2</formula>
    </cfRule>
    <cfRule type="expression" dxfId="588" priority="198">
      <formula>D50=3</formula>
    </cfRule>
  </conditionalFormatting>
  <conditionalFormatting sqref="C51">
    <cfRule type="expression" dxfId="587" priority="193">
      <formula>D51=1</formula>
    </cfRule>
    <cfRule type="expression" dxfId="586" priority="194">
      <formula>D51=2</formula>
    </cfRule>
    <cfRule type="expression" dxfId="585" priority="195">
      <formula>D51=3</formula>
    </cfRule>
  </conditionalFormatting>
  <conditionalFormatting sqref="C52">
    <cfRule type="expression" dxfId="584" priority="190">
      <formula>D52=1</formula>
    </cfRule>
    <cfRule type="expression" dxfId="583" priority="191">
      <formula>D52=2</formula>
    </cfRule>
    <cfRule type="expression" dxfId="582" priority="192">
      <formula>D52=3</formula>
    </cfRule>
  </conditionalFormatting>
  <conditionalFormatting sqref="C53">
    <cfRule type="expression" dxfId="581" priority="187">
      <formula>D53=1</formula>
    </cfRule>
    <cfRule type="expression" dxfId="580" priority="188">
      <formula>D53=2</formula>
    </cfRule>
    <cfRule type="expression" dxfId="579" priority="189">
      <formula>D53=3</formula>
    </cfRule>
  </conditionalFormatting>
  <conditionalFormatting sqref="C55">
    <cfRule type="expression" dxfId="578" priority="184">
      <formula>D55=1</formula>
    </cfRule>
    <cfRule type="expression" dxfId="577" priority="185">
      <formula>D55=2</formula>
    </cfRule>
    <cfRule type="expression" dxfId="576" priority="186">
      <formula>D55=3</formula>
    </cfRule>
  </conditionalFormatting>
  <conditionalFormatting sqref="C56">
    <cfRule type="expression" dxfId="575" priority="181">
      <formula>D56=1</formula>
    </cfRule>
    <cfRule type="expression" dxfId="574" priority="182">
      <formula>D56=2</formula>
    </cfRule>
    <cfRule type="expression" dxfId="573" priority="183">
      <formula>D56=3</formula>
    </cfRule>
  </conditionalFormatting>
  <conditionalFormatting sqref="C57">
    <cfRule type="expression" dxfId="572" priority="178">
      <formula>D57=1</formula>
    </cfRule>
    <cfRule type="expression" dxfId="571" priority="179">
      <formula>D57=2</formula>
    </cfRule>
    <cfRule type="expression" dxfId="570" priority="180">
      <formula>D57=3</formula>
    </cfRule>
  </conditionalFormatting>
  <conditionalFormatting sqref="C58">
    <cfRule type="expression" dxfId="569" priority="175">
      <formula>D58=1</formula>
    </cfRule>
    <cfRule type="expression" dxfId="568" priority="176">
      <formula>D58=2</formula>
    </cfRule>
    <cfRule type="expression" dxfId="567" priority="177">
      <formula>D58=3</formula>
    </cfRule>
  </conditionalFormatting>
  <conditionalFormatting sqref="C60">
    <cfRule type="expression" dxfId="566" priority="172">
      <formula>D60=1</formula>
    </cfRule>
    <cfRule type="expression" dxfId="565" priority="173">
      <formula>D60=2</formula>
    </cfRule>
    <cfRule type="expression" dxfId="564" priority="174">
      <formula>D60=3</formula>
    </cfRule>
  </conditionalFormatting>
  <conditionalFormatting sqref="C61">
    <cfRule type="expression" dxfId="563" priority="169">
      <formula>D61=1</formula>
    </cfRule>
    <cfRule type="expression" dxfId="562" priority="170">
      <formula>D61=2</formula>
    </cfRule>
    <cfRule type="expression" dxfId="561" priority="171">
      <formula>D61=3</formula>
    </cfRule>
  </conditionalFormatting>
  <conditionalFormatting sqref="C62">
    <cfRule type="expression" dxfId="560" priority="166">
      <formula>D62=1</formula>
    </cfRule>
    <cfRule type="expression" dxfId="559" priority="167">
      <formula>D62=2</formula>
    </cfRule>
    <cfRule type="expression" dxfId="558" priority="168">
      <formula>D62=3</formula>
    </cfRule>
  </conditionalFormatting>
  <conditionalFormatting sqref="C63">
    <cfRule type="expression" dxfId="557" priority="163">
      <formula>D63=1</formula>
    </cfRule>
    <cfRule type="expression" dxfId="556" priority="164">
      <formula>D63=2</formula>
    </cfRule>
    <cfRule type="expression" dxfId="555" priority="165">
      <formula>D63=3</formula>
    </cfRule>
  </conditionalFormatting>
  <conditionalFormatting sqref="C64">
    <cfRule type="expression" dxfId="554" priority="160">
      <formula>D64=1</formula>
    </cfRule>
    <cfRule type="expression" dxfId="553" priority="161">
      <formula>D64=2</formula>
    </cfRule>
    <cfRule type="expression" dxfId="552" priority="162">
      <formula>D64=3</formula>
    </cfRule>
  </conditionalFormatting>
  <conditionalFormatting sqref="C65">
    <cfRule type="expression" dxfId="551" priority="157">
      <formula>D65=1</formula>
    </cfRule>
    <cfRule type="expression" dxfId="550" priority="158">
      <formula>D65=2</formula>
    </cfRule>
    <cfRule type="expression" dxfId="549" priority="159">
      <formula>D65=3</formula>
    </cfRule>
  </conditionalFormatting>
  <conditionalFormatting sqref="C66">
    <cfRule type="expression" dxfId="548" priority="154">
      <formula>D66=1</formula>
    </cfRule>
    <cfRule type="expression" dxfId="547" priority="155">
      <formula>D66=2</formula>
    </cfRule>
    <cfRule type="expression" dxfId="546" priority="156">
      <formula>D66=3</formula>
    </cfRule>
  </conditionalFormatting>
  <conditionalFormatting sqref="C67">
    <cfRule type="expression" dxfId="545" priority="151">
      <formula>D67=1</formula>
    </cfRule>
    <cfRule type="expression" dxfId="544" priority="152">
      <formula>D67=2</formula>
    </cfRule>
    <cfRule type="expression" dxfId="543" priority="153">
      <formula>D67=3</formula>
    </cfRule>
  </conditionalFormatting>
  <conditionalFormatting sqref="C68">
    <cfRule type="expression" dxfId="542" priority="148">
      <formula>D68=1</formula>
    </cfRule>
    <cfRule type="expression" dxfId="541" priority="149">
      <formula>D68=2</formula>
    </cfRule>
    <cfRule type="expression" dxfId="540" priority="150">
      <formula>D68=3</formula>
    </cfRule>
  </conditionalFormatting>
  <conditionalFormatting sqref="C69">
    <cfRule type="expression" dxfId="539" priority="145">
      <formula>D69=1</formula>
    </cfRule>
    <cfRule type="expression" dxfId="538" priority="146">
      <formula>D69=2</formula>
    </cfRule>
    <cfRule type="expression" dxfId="537" priority="147">
      <formula>D69=3</formula>
    </cfRule>
  </conditionalFormatting>
  <conditionalFormatting sqref="C70">
    <cfRule type="expression" dxfId="536" priority="142">
      <formula>D70=1</formula>
    </cfRule>
    <cfRule type="expression" dxfId="535" priority="143">
      <formula>D70=2</formula>
    </cfRule>
    <cfRule type="expression" dxfId="534" priority="144">
      <formula>D70=3</formula>
    </cfRule>
  </conditionalFormatting>
  <conditionalFormatting sqref="C71">
    <cfRule type="expression" dxfId="533" priority="139">
      <formula>D71=1</formula>
    </cfRule>
    <cfRule type="expression" dxfId="532" priority="140">
      <formula>D71=2</formula>
    </cfRule>
    <cfRule type="expression" dxfId="531" priority="141">
      <formula>D71=3</formula>
    </cfRule>
  </conditionalFormatting>
  <conditionalFormatting sqref="C73">
    <cfRule type="expression" dxfId="530" priority="136">
      <formula>D73=1</formula>
    </cfRule>
    <cfRule type="expression" dxfId="529" priority="137">
      <formula>D73=2</formula>
    </cfRule>
    <cfRule type="expression" dxfId="528" priority="138">
      <formula>D73=3</formula>
    </cfRule>
  </conditionalFormatting>
  <conditionalFormatting sqref="C74">
    <cfRule type="expression" dxfId="527" priority="133">
      <formula>D74=1</formula>
    </cfRule>
    <cfRule type="expression" dxfId="526" priority="134">
      <formula>D74=2</formula>
    </cfRule>
    <cfRule type="expression" dxfId="525" priority="135">
      <formula>D74=3</formula>
    </cfRule>
  </conditionalFormatting>
  <conditionalFormatting sqref="C75">
    <cfRule type="expression" dxfId="524" priority="130">
      <formula>D75=1</formula>
    </cfRule>
    <cfRule type="expression" dxfId="523" priority="131">
      <formula>D75=2</formula>
    </cfRule>
    <cfRule type="expression" dxfId="522" priority="132">
      <formula>D75=3</formula>
    </cfRule>
  </conditionalFormatting>
  <conditionalFormatting sqref="C76">
    <cfRule type="expression" dxfId="521" priority="127">
      <formula>D76=1</formula>
    </cfRule>
    <cfRule type="expression" dxfId="520" priority="128">
      <formula>D76=2</formula>
    </cfRule>
    <cfRule type="expression" dxfId="519" priority="129">
      <formula>D76=3</formula>
    </cfRule>
  </conditionalFormatting>
  <conditionalFormatting sqref="C77">
    <cfRule type="expression" dxfId="518" priority="124">
      <formula>D77=1</formula>
    </cfRule>
    <cfRule type="expression" dxfId="517" priority="125">
      <formula>D77=2</formula>
    </cfRule>
    <cfRule type="expression" dxfId="516" priority="126">
      <formula>D77=3</formula>
    </cfRule>
  </conditionalFormatting>
  <conditionalFormatting sqref="C78">
    <cfRule type="expression" dxfId="515" priority="121">
      <formula>D78=1</formula>
    </cfRule>
    <cfRule type="expression" dxfId="514" priority="122">
      <formula>D78=2</formula>
    </cfRule>
    <cfRule type="expression" dxfId="513" priority="123">
      <formula>D78=3</formula>
    </cfRule>
  </conditionalFormatting>
  <conditionalFormatting sqref="C79">
    <cfRule type="expression" dxfId="512" priority="118">
      <formula>D79=1</formula>
    </cfRule>
    <cfRule type="expression" dxfId="511" priority="119">
      <formula>D79=2</formula>
    </cfRule>
    <cfRule type="expression" dxfId="510" priority="120">
      <formula>D79=3</formula>
    </cfRule>
  </conditionalFormatting>
  <conditionalFormatting sqref="C80">
    <cfRule type="expression" dxfId="509" priority="115">
      <formula>D80=1</formula>
    </cfRule>
    <cfRule type="expression" dxfId="508" priority="116">
      <formula>D80=2</formula>
    </cfRule>
    <cfRule type="expression" dxfId="507" priority="117">
      <formula>D80=3</formula>
    </cfRule>
  </conditionalFormatting>
  <conditionalFormatting sqref="C81">
    <cfRule type="expression" dxfId="506" priority="112">
      <formula>D81=1</formula>
    </cfRule>
    <cfRule type="expression" dxfId="505" priority="113">
      <formula>D81=2</formula>
    </cfRule>
    <cfRule type="expression" dxfId="504" priority="114">
      <formula>D81=3</formula>
    </cfRule>
  </conditionalFormatting>
  <conditionalFormatting sqref="C82">
    <cfRule type="expression" dxfId="503" priority="109">
      <formula>D82=1</formula>
    </cfRule>
    <cfRule type="expression" dxfId="502" priority="110">
      <formula>D82=2</formula>
    </cfRule>
    <cfRule type="expression" dxfId="501" priority="111">
      <formula>D82=3</formula>
    </cfRule>
  </conditionalFormatting>
  <conditionalFormatting sqref="C83">
    <cfRule type="expression" dxfId="500" priority="106">
      <formula>D83=1</formula>
    </cfRule>
    <cfRule type="expression" dxfId="499" priority="107">
      <formula>D83=2</formula>
    </cfRule>
    <cfRule type="expression" dxfId="498" priority="108">
      <formula>D83=3</formula>
    </cfRule>
  </conditionalFormatting>
  <conditionalFormatting sqref="C84">
    <cfRule type="expression" dxfId="497" priority="103">
      <formula>D84=1</formula>
    </cfRule>
    <cfRule type="expression" dxfId="496" priority="104">
      <formula>D84=2</formula>
    </cfRule>
    <cfRule type="expression" dxfId="495" priority="105">
      <formula>D84=3</formula>
    </cfRule>
  </conditionalFormatting>
  <conditionalFormatting sqref="C86">
    <cfRule type="expression" dxfId="494" priority="100">
      <formula>D86=1</formula>
    </cfRule>
    <cfRule type="expression" dxfId="493" priority="101">
      <formula>D86=2</formula>
    </cfRule>
    <cfRule type="expression" dxfId="492" priority="102">
      <formula>D86=3</formula>
    </cfRule>
  </conditionalFormatting>
  <conditionalFormatting sqref="C87">
    <cfRule type="expression" dxfId="491" priority="97">
      <formula>D87=1</formula>
    </cfRule>
    <cfRule type="expression" dxfId="490" priority="98">
      <formula>D87=2</formula>
    </cfRule>
    <cfRule type="expression" dxfId="489" priority="99">
      <formula>D87=3</formula>
    </cfRule>
  </conditionalFormatting>
  <conditionalFormatting sqref="C88">
    <cfRule type="expression" dxfId="488" priority="94">
      <formula>D88=1</formula>
    </cfRule>
    <cfRule type="expression" dxfId="487" priority="95">
      <formula>D88=2</formula>
    </cfRule>
    <cfRule type="expression" dxfId="486" priority="96">
      <formula>D88=3</formula>
    </cfRule>
  </conditionalFormatting>
  <conditionalFormatting sqref="C89">
    <cfRule type="expression" dxfId="485" priority="91">
      <formula>D89=1</formula>
    </cfRule>
    <cfRule type="expression" dxfId="484" priority="92">
      <formula>D89=2</formula>
    </cfRule>
    <cfRule type="expression" dxfId="483" priority="93">
      <formula>D89=3</formula>
    </cfRule>
  </conditionalFormatting>
  <conditionalFormatting sqref="C90">
    <cfRule type="expression" dxfId="482" priority="88">
      <formula>D90=1</formula>
    </cfRule>
    <cfRule type="expression" dxfId="481" priority="89">
      <formula>D90=2</formula>
    </cfRule>
    <cfRule type="expression" dxfId="480" priority="90">
      <formula>D90=3</formula>
    </cfRule>
  </conditionalFormatting>
  <conditionalFormatting sqref="C91">
    <cfRule type="expression" dxfId="479" priority="85">
      <formula>D91=1</formula>
    </cfRule>
    <cfRule type="expression" dxfId="478" priority="86">
      <formula>D91=2</formula>
    </cfRule>
    <cfRule type="expression" dxfId="477" priority="87">
      <formula>D91=3</formula>
    </cfRule>
  </conditionalFormatting>
  <conditionalFormatting sqref="C92">
    <cfRule type="expression" dxfId="476" priority="82">
      <formula>D92=1</formula>
    </cfRule>
    <cfRule type="expression" dxfId="475" priority="83">
      <formula>D92=2</formula>
    </cfRule>
    <cfRule type="expression" dxfId="474" priority="84">
      <formula>D92=3</formula>
    </cfRule>
  </conditionalFormatting>
  <conditionalFormatting sqref="C93">
    <cfRule type="expression" dxfId="473" priority="79">
      <formula>D93=1</formula>
    </cfRule>
    <cfRule type="expression" dxfId="472" priority="80">
      <formula>D93=2</formula>
    </cfRule>
    <cfRule type="expression" dxfId="471" priority="81">
      <formula>D93=3</formula>
    </cfRule>
  </conditionalFormatting>
  <conditionalFormatting sqref="C95">
    <cfRule type="expression" dxfId="470" priority="76">
      <formula>D95=1</formula>
    </cfRule>
    <cfRule type="expression" dxfId="469" priority="77">
      <formula>D95=2</formula>
    </cfRule>
    <cfRule type="expression" dxfId="468" priority="78">
      <formula>D95=3</formula>
    </cfRule>
  </conditionalFormatting>
  <conditionalFormatting sqref="C96">
    <cfRule type="expression" dxfId="467" priority="73">
      <formula>D96=1</formula>
    </cfRule>
    <cfRule type="expression" dxfId="466" priority="74">
      <formula>D96=2</formula>
    </cfRule>
    <cfRule type="expression" dxfId="465" priority="75">
      <formula>D96=3</formula>
    </cfRule>
  </conditionalFormatting>
  <conditionalFormatting sqref="C97">
    <cfRule type="expression" dxfId="464" priority="70">
      <formula>D97=1</formula>
    </cfRule>
    <cfRule type="expression" dxfId="463" priority="71">
      <formula>D97=2</formula>
    </cfRule>
    <cfRule type="expression" dxfId="462" priority="72">
      <formula>D97=3</formula>
    </cfRule>
  </conditionalFormatting>
  <conditionalFormatting sqref="C98">
    <cfRule type="expression" dxfId="461" priority="67">
      <formula>D98=1</formula>
    </cfRule>
    <cfRule type="expression" dxfId="460" priority="68">
      <formula>D98=2</formula>
    </cfRule>
    <cfRule type="expression" dxfId="459" priority="69">
      <formula>D98=3</formula>
    </cfRule>
  </conditionalFormatting>
  <conditionalFormatting sqref="C99">
    <cfRule type="expression" dxfId="458" priority="64">
      <formula>D99=1</formula>
    </cfRule>
    <cfRule type="expression" dxfId="457" priority="65">
      <formula>D99=2</formula>
    </cfRule>
    <cfRule type="expression" dxfId="456" priority="66">
      <formula>D99=3</formula>
    </cfRule>
  </conditionalFormatting>
  <conditionalFormatting sqref="C100">
    <cfRule type="expression" dxfId="455" priority="61">
      <formula>D100=1</formula>
    </cfRule>
    <cfRule type="expression" dxfId="454" priority="62">
      <formula>D100=2</formula>
    </cfRule>
    <cfRule type="expression" dxfId="453" priority="63">
      <formula>D100=3</formula>
    </cfRule>
  </conditionalFormatting>
  <conditionalFormatting sqref="C101">
    <cfRule type="expression" dxfId="452" priority="58">
      <formula>D101=1</formula>
    </cfRule>
    <cfRule type="expression" dxfId="451" priority="59">
      <formula>D101=2</formula>
    </cfRule>
    <cfRule type="expression" dxfId="450" priority="60">
      <formula>D101=3</formula>
    </cfRule>
  </conditionalFormatting>
  <conditionalFormatting sqref="C102">
    <cfRule type="expression" dxfId="449" priority="55">
      <formula>D102=1</formula>
    </cfRule>
    <cfRule type="expression" dxfId="448" priority="56">
      <formula>D102=2</formula>
    </cfRule>
    <cfRule type="expression" dxfId="447" priority="57">
      <formula>D102=3</formula>
    </cfRule>
  </conditionalFormatting>
  <conditionalFormatting sqref="C103">
    <cfRule type="expression" dxfId="446" priority="52">
      <formula>D103=1</formula>
    </cfRule>
    <cfRule type="expression" dxfId="445" priority="53">
      <formula>D103=2</formula>
    </cfRule>
    <cfRule type="expression" dxfId="444" priority="54">
      <formula>D103=3</formula>
    </cfRule>
  </conditionalFormatting>
  <conditionalFormatting sqref="C104">
    <cfRule type="expression" dxfId="443" priority="49">
      <formula>D104=1</formula>
    </cfRule>
    <cfRule type="expression" dxfId="442" priority="50">
      <formula>D104=2</formula>
    </cfRule>
    <cfRule type="expression" dxfId="441" priority="51">
      <formula>D104=3</formula>
    </cfRule>
  </conditionalFormatting>
  <conditionalFormatting sqref="C105">
    <cfRule type="expression" dxfId="440" priority="46">
      <formula>D105=1</formula>
    </cfRule>
    <cfRule type="expression" dxfId="439" priority="47">
      <formula>D105=2</formula>
    </cfRule>
    <cfRule type="expression" dxfId="438" priority="48">
      <formula>D105=3</formula>
    </cfRule>
  </conditionalFormatting>
  <conditionalFormatting sqref="C106">
    <cfRule type="expression" dxfId="437" priority="43">
      <formula>D106=1</formula>
    </cfRule>
    <cfRule type="expression" dxfId="436" priority="44">
      <formula>D106=2</formula>
    </cfRule>
    <cfRule type="expression" dxfId="435" priority="45">
      <formula>D106=3</formula>
    </cfRule>
  </conditionalFormatting>
  <conditionalFormatting sqref="C107">
    <cfRule type="expression" dxfId="434" priority="40">
      <formula>D107=1</formula>
    </cfRule>
    <cfRule type="expression" dxfId="433" priority="41">
      <formula>D107=2</formula>
    </cfRule>
    <cfRule type="expression" dxfId="432" priority="42">
      <formula>D107=3</formula>
    </cfRule>
  </conditionalFormatting>
  <conditionalFormatting sqref="C108">
    <cfRule type="expression" dxfId="431" priority="37">
      <formula>D108=1</formula>
    </cfRule>
    <cfRule type="expression" dxfId="430" priority="38">
      <formula>D108=2</formula>
    </cfRule>
    <cfRule type="expression" dxfId="429" priority="39">
      <formula>D108=3</formula>
    </cfRule>
  </conditionalFormatting>
  <conditionalFormatting sqref="C109">
    <cfRule type="expression" dxfId="428" priority="34">
      <formula>D109=1</formula>
    </cfRule>
    <cfRule type="expression" dxfId="427" priority="35">
      <formula>D109=2</formula>
    </cfRule>
    <cfRule type="expression" dxfId="426" priority="36">
      <formula>D109=3</formula>
    </cfRule>
  </conditionalFormatting>
  <conditionalFormatting sqref="C110">
    <cfRule type="expression" dxfId="425" priority="31">
      <formula>D110=1</formula>
    </cfRule>
    <cfRule type="expression" dxfId="424" priority="32">
      <formula>D110=2</formula>
    </cfRule>
    <cfRule type="expression" dxfId="423" priority="33">
      <formula>D110=3</formula>
    </cfRule>
  </conditionalFormatting>
  <conditionalFormatting sqref="C111">
    <cfRule type="expression" dxfId="422" priority="28">
      <formula>D111=1</formula>
    </cfRule>
    <cfRule type="expression" dxfId="421" priority="29">
      <formula>D111=2</formula>
    </cfRule>
    <cfRule type="expression" dxfId="420" priority="30">
      <formula>D111=3</formula>
    </cfRule>
  </conditionalFormatting>
  <conditionalFormatting sqref="C112">
    <cfRule type="expression" dxfId="419" priority="25">
      <formula>D112=1</formula>
    </cfRule>
    <cfRule type="expression" dxfId="418" priority="26">
      <formula>D112=2</formula>
    </cfRule>
    <cfRule type="expression" dxfId="417" priority="27">
      <formula>D112=3</formula>
    </cfRule>
  </conditionalFormatting>
  <conditionalFormatting sqref="C113">
    <cfRule type="expression" dxfId="416" priority="22">
      <formula>D113=1</formula>
    </cfRule>
    <cfRule type="expression" dxfId="415" priority="23">
      <formula>D113=2</formula>
    </cfRule>
    <cfRule type="expression" dxfId="414" priority="24">
      <formula>D113=3</formula>
    </cfRule>
  </conditionalFormatting>
  <conditionalFormatting sqref="C115">
    <cfRule type="expression" dxfId="413" priority="16">
      <formula>D115=1</formula>
    </cfRule>
    <cfRule type="expression" dxfId="412" priority="17">
      <formula>D115=2</formula>
    </cfRule>
    <cfRule type="expression" dxfId="411" priority="18">
      <formula>D115=3</formula>
    </cfRule>
  </conditionalFormatting>
  <conditionalFormatting sqref="C116">
    <cfRule type="expression" dxfId="410" priority="13">
      <formula>D116=1</formula>
    </cfRule>
    <cfRule type="expression" dxfId="409" priority="14">
      <formula>D116=2</formula>
    </cfRule>
    <cfRule type="expression" dxfId="408" priority="15">
      <formula>D116=3</formula>
    </cfRule>
  </conditionalFormatting>
  <conditionalFormatting sqref="C117">
    <cfRule type="expression" dxfId="407" priority="10">
      <formula>D117=1</formula>
    </cfRule>
    <cfRule type="expression" dxfId="406" priority="11">
      <formula>D117=2</formula>
    </cfRule>
    <cfRule type="expression" dxfId="405" priority="12">
      <formula>D117=3</formula>
    </cfRule>
  </conditionalFormatting>
  <conditionalFormatting sqref="C118">
    <cfRule type="expression" dxfId="404" priority="7">
      <formula>D118=1</formula>
    </cfRule>
    <cfRule type="expression" dxfId="403" priority="8">
      <formula>D118=2</formula>
    </cfRule>
    <cfRule type="expression" dxfId="402" priority="9">
      <formula>D118=3</formula>
    </cfRule>
  </conditionalFormatting>
  <conditionalFormatting sqref="C119">
    <cfRule type="expression" dxfId="401" priority="4">
      <formula>D119=1</formula>
    </cfRule>
    <cfRule type="expression" dxfId="400" priority="5">
      <formula>D119=2</formula>
    </cfRule>
    <cfRule type="expression" dxfId="399" priority="6">
      <formula>D119=3</formula>
    </cfRule>
  </conditionalFormatting>
  <conditionalFormatting sqref="C120">
    <cfRule type="expression" dxfId="398" priority="1">
      <formula>D120=1</formula>
    </cfRule>
    <cfRule type="expression" dxfId="397" priority="2">
      <formula>D120=2</formula>
    </cfRule>
    <cfRule type="expression" dxfId="396" priority="3">
      <formula>D120=3</formula>
    </cfRule>
  </conditionalFormatting>
  <pageMargins left="0.70866141732283472" right="0.70866141732283472" top="0.78740157480314965" bottom="0.78740157480314965" header="0.31496062992125984" footer="0.31496062992125984"/>
  <pageSetup paperSize="9" scale="54" fitToHeight="4" orientation="landscape" r:id="rId1"/>
  <headerFooter>
    <oddHeader>&amp;C&amp;"Arial,Standard"&amp;10PegA-Expertencheck
&amp;A&amp;R&amp;G</oddHeader>
    <oddFooter>&amp;L&amp;"Arial,Standard"&amp;10&amp;D&amp;C&amp;"Arial,Standard"&amp;10© 2019 Berufsgenossenschaft Handel und Warenlogistik, Gesellschaft für Gute Arbeit mbH und Technische Universität Dresden
Mit Unterstützung von INQA, BAuA, HDE, ver.di und BGA.</oddFooter>
  </headerFooter>
  <rowBreaks count="4" manualBreakCount="4">
    <brk id="26" max="5" man="1"/>
    <brk id="43" max="5" man="1"/>
    <brk id="71" max="5" man="1"/>
    <brk id="84" max="5" man="1"/>
  </rowBreaks>
  <ignoredErrors>
    <ignoredError sqref="D32:E32 E59 E60 E64 E10 D11:E11 D12:E12 D13:E13 D14:E14 D15:E15 D16:E16 D17:E17 C44:F44 C72:F72 C85:F85 D102:F102 D113:F113 F22:F26 F33 E34:F34 E45:F45 E53 E46:F47 E54 E58 E65:F65 E66:F66 E71 E78 D101:F101 C94 E94:F94 E109 E120 E114:F117 D27 F27 D28 E36:F36 E35 E43 E37 E38 E39 E40 E41 E42 E51 E48 E49 E50 E55 E56:E57 E69 E67 E68 D75:E75 D79:E79 D80:E80 D81:E81 D82:E82 D83:E83 D84:E84 D103:E103 E119 D29:E29 D30:E30 D31:E31 D74:F74 D73:F73 D93:F93 D86:F86 D87:F87 D88:F88 D89:F89 D90:F90 D91:F91 D92:F92 D95:F95 D96:F96 D97:F97 D98:F98 D99:F99 D100:F100 D110:F110 D111:F111 D112:F112" unlockedFormula="1"/>
  </ignoredError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pageSetUpPr fitToPage="1"/>
  </sheetPr>
  <dimension ref="A1:BA274"/>
  <sheetViews>
    <sheetView zoomScaleNormal="100" workbookViewId="0">
      <selection activeCell="I7" sqref="I7"/>
    </sheetView>
  </sheetViews>
  <sheetFormatPr baseColWidth="10" defaultRowHeight="15"/>
  <cols>
    <col min="1" max="1" width="20.7109375" customWidth="1"/>
    <col min="2" max="17" width="10.42578125" customWidth="1"/>
    <col min="18" max="53" width="11.42578125" style="3"/>
  </cols>
  <sheetData>
    <row r="1" spans="1:17">
      <c r="A1" s="305"/>
      <c r="B1" s="307" t="s">
        <v>16</v>
      </c>
      <c r="C1" s="308"/>
      <c r="D1" s="308"/>
      <c r="E1" s="308"/>
      <c r="F1" s="308"/>
      <c r="G1" s="308"/>
      <c r="H1" s="309"/>
      <c r="I1" s="307" t="s">
        <v>13</v>
      </c>
      <c r="J1" s="308"/>
      <c r="K1" s="309"/>
      <c r="L1" s="307" t="s">
        <v>32</v>
      </c>
      <c r="M1" s="309"/>
      <c r="N1" s="307" t="s">
        <v>15</v>
      </c>
      <c r="O1" s="308"/>
      <c r="P1" s="308"/>
      <c r="Q1" s="308"/>
    </row>
    <row r="2" spans="1:17" ht="158.25" customHeight="1" thickBot="1">
      <c r="A2" s="306"/>
      <c r="B2" s="22" t="s">
        <v>0</v>
      </c>
      <c r="C2" s="23" t="s">
        <v>1</v>
      </c>
      <c r="D2" s="23" t="s">
        <v>106</v>
      </c>
      <c r="E2" s="23" t="s">
        <v>31</v>
      </c>
      <c r="F2" s="23" t="s">
        <v>3</v>
      </c>
      <c r="G2" s="23" t="s">
        <v>4</v>
      </c>
      <c r="H2" s="24" t="s">
        <v>5</v>
      </c>
      <c r="I2" s="22" t="s">
        <v>6</v>
      </c>
      <c r="J2" s="23" t="s">
        <v>7</v>
      </c>
      <c r="K2" s="24" t="s">
        <v>8</v>
      </c>
      <c r="L2" s="22" t="s">
        <v>114</v>
      </c>
      <c r="M2" s="24" t="s">
        <v>115</v>
      </c>
      <c r="N2" s="22" t="s">
        <v>18</v>
      </c>
      <c r="O2" s="23" t="s">
        <v>9</v>
      </c>
      <c r="P2" s="23" t="s">
        <v>17</v>
      </c>
      <c r="Q2" s="23" t="s">
        <v>10</v>
      </c>
    </row>
    <row r="3" spans="1:17" ht="15.75" thickTop="1">
      <c r="A3" s="13" t="str">
        <f>'Eingabe Begehung'!$B$4</f>
        <v>Bitte eintragen</v>
      </c>
      <c r="B3" s="21">
        <f>Umkodiert!$H19</f>
        <v>0</v>
      </c>
      <c r="C3" s="21" t="e">
        <f>Umkodiert!$H18</f>
        <v>#DIV/0!</v>
      </c>
      <c r="D3" s="21">
        <f>Umkodiert!$H17</f>
        <v>0</v>
      </c>
      <c r="E3" s="21" t="e">
        <f>Umkodiert!$H16</f>
        <v>#DIV/0!</v>
      </c>
      <c r="F3" s="21">
        <f>Umkodiert!$H15</f>
        <v>0</v>
      </c>
      <c r="G3" s="21" t="e">
        <f>Umkodiert!$H14</f>
        <v>#DIV/0!</v>
      </c>
      <c r="H3" s="21" t="e">
        <f>Umkodiert!$H13</f>
        <v>#DIV/0!</v>
      </c>
      <c r="I3" s="21" t="e">
        <f>Umkodiert!$H12</f>
        <v>#DIV/0!</v>
      </c>
      <c r="J3" s="21" t="e">
        <f>Umkodiert!$H11</f>
        <v>#DIV/0!</v>
      </c>
      <c r="K3" s="21" t="e">
        <f>Umkodiert!$H10</f>
        <v>#DIV/0!</v>
      </c>
      <c r="L3" s="21" t="e">
        <f>Umkodiert!$H9</f>
        <v>#DIV/0!</v>
      </c>
      <c r="M3" s="21" t="e">
        <f>Umkodiert!$H8</f>
        <v>#DIV/0!</v>
      </c>
      <c r="N3" s="21" t="e">
        <f>Umkodiert!$H7</f>
        <v>#DIV/0!</v>
      </c>
      <c r="O3" s="21" t="e">
        <f>Umkodiert!$H6</f>
        <v>#DIV/0!</v>
      </c>
      <c r="P3" s="21" t="e">
        <f>Umkodiert!$H5</f>
        <v>#DIV/0!</v>
      </c>
      <c r="Q3" s="21" t="e">
        <f>Umkodiert!$H4</f>
        <v>#DIV/0!</v>
      </c>
    </row>
    <row r="4" spans="1:17" s="3" customFormat="1"/>
    <row r="5" spans="1:17" s="3" customFormat="1" ht="169.5" customHeight="1">
      <c r="A5" s="304" t="s">
        <v>371</v>
      </c>
      <c r="B5" s="274"/>
      <c r="C5" s="274"/>
      <c r="D5" s="274"/>
      <c r="E5" s="274"/>
      <c r="F5" s="274"/>
      <c r="G5" s="274"/>
      <c r="H5" s="274"/>
      <c r="I5" s="274"/>
      <c r="J5" s="274"/>
      <c r="K5" s="274"/>
      <c r="L5" s="274"/>
      <c r="M5" s="274"/>
      <c r="N5" s="274"/>
      <c r="O5" s="40"/>
    </row>
    <row r="6" spans="1:17" s="3" customFormat="1"/>
    <row r="7" spans="1:17" s="3" customFormat="1"/>
    <row r="8" spans="1:17" s="3" customFormat="1">
      <c r="A8" s="41" t="s">
        <v>109</v>
      </c>
    </row>
    <row r="9" spans="1:17" s="3" customFormat="1"/>
    <row r="10" spans="1:17" s="3" customFormat="1"/>
    <row r="11" spans="1:17" s="3" customFormat="1"/>
    <row r="12" spans="1:17" s="3" customFormat="1"/>
    <row r="13" spans="1:17" s="3" customFormat="1"/>
    <row r="14" spans="1:17" s="3" customFormat="1"/>
    <row r="15" spans="1:17" s="3" customFormat="1"/>
    <row r="16" spans="1:17" s="3" customFormat="1"/>
    <row r="17" s="3" customFormat="1"/>
    <row r="18" s="3" customFormat="1"/>
    <row r="19" s="3" customFormat="1"/>
    <row r="20" s="3" customFormat="1"/>
    <row r="21" s="3" customFormat="1"/>
    <row r="22" s="3" customFormat="1"/>
    <row r="23" s="3" customFormat="1"/>
    <row r="24" s="3" customFormat="1"/>
    <row r="25" s="3" customFormat="1"/>
    <row r="26" s="3" customFormat="1"/>
    <row r="27" s="3" customFormat="1"/>
    <row r="28" s="3" customFormat="1"/>
    <row r="29" s="3" customFormat="1"/>
    <row r="30" s="3" customFormat="1"/>
    <row r="31" s="3" customFormat="1"/>
    <row r="32" s="3" customFormat="1"/>
    <row r="33" s="3" customFormat="1"/>
    <row r="34" s="3" customFormat="1"/>
    <row r="35" s="3" customFormat="1"/>
    <row r="36" s="3" customFormat="1"/>
    <row r="37" s="3" customFormat="1"/>
    <row r="38" s="3" customFormat="1"/>
    <row r="39" s="3" customFormat="1"/>
    <row r="40" s="3" customFormat="1"/>
    <row r="41" s="3" customFormat="1"/>
    <row r="42" s="3" customFormat="1"/>
    <row r="43" s="3" customFormat="1"/>
    <row r="44" s="3" customFormat="1"/>
    <row r="45" s="3" customFormat="1"/>
    <row r="46" s="3" customFormat="1"/>
    <row r="47" s="3" customFormat="1"/>
    <row r="48" s="3" customFormat="1"/>
    <row r="49" s="3" customFormat="1"/>
    <row r="50" s="3" customFormat="1"/>
    <row r="51" s="3" customFormat="1"/>
    <row r="52" s="3" customFormat="1"/>
    <row r="53" s="3" customFormat="1"/>
    <row r="54" s="3" customFormat="1"/>
    <row r="55" s="3" customFormat="1"/>
    <row r="56" s="3" customFormat="1"/>
    <row r="57" s="3" customFormat="1"/>
    <row r="58" s="3" customFormat="1"/>
    <row r="59" s="3" customFormat="1"/>
    <row r="60" s="3" customFormat="1"/>
    <row r="61" s="3" customFormat="1"/>
    <row r="62" s="3" customFormat="1"/>
    <row r="63" s="3" customFormat="1"/>
    <row r="64" s="3" customFormat="1"/>
    <row r="65" s="3" customFormat="1"/>
    <row r="66" s="3" customFormat="1"/>
    <row r="67" s="3" customFormat="1"/>
    <row r="68" s="3" customFormat="1"/>
    <row r="69" s="3" customFormat="1"/>
    <row r="70" s="3" customFormat="1"/>
    <row r="71" s="3" customFormat="1"/>
    <row r="72" s="3" customFormat="1"/>
    <row r="73" s="3" customFormat="1"/>
    <row r="74" s="3" customFormat="1"/>
    <row r="75" s="3" customFormat="1"/>
    <row r="76" s="3" customFormat="1"/>
    <row r="77" s="3" customFormat="1"/>
    <row r="78" s="3" customFormat="1"/>
    <row r="79" s="3" customFormat="1"/>
    <row r="80" s="3" customFormat="1"/>
    <row r="81" s="3" customFormat="1"/>
    <row r="82" s="3" customFormat="1"/>
    <row r="83" s="3" customFormat="1"/>
    <row r="84" s="3" customFormat="1"/>
    <row r="85" s="3" customFormat="1"/>
    <row r="86" s="3" customFormat="1"/>
    <row r="87" s="3" customFormat="1"/>
    <row r="88" s="3" customFormat="1"/>
    <row r="89" s="3" customFormat="1"/>
    <row r="90" s="3" customFormat="1"/>
    <row r="91" s="3" customFormat="1"/>
    <row r="92" s="3" customFormat="1"/>
    <row r="93" s="3" customFormat="1"/>
    <row r="94" s="3" customFormat="1"/>
    <row r="95" s="3" customFormat="1"/>
    <row r="96" s="3" customFormat="1"/>
    <row r="97" s="3" customFormat="1"/>
    <row r="98" s="3" customFormat="1"/>
    <row r="99" s="3" customFormat="1"/>
    <row r="100" s="3" customFormat="1"/>
    <row r="101" s="3" customFormat="1"/>
    <row r="102" s="3" customFormat="1"/>
    <row r="103" s="3" customFormat="1"/>
    <row r="104" s="3" customFormat="1"/>
    <row r="105" s="3" customFormat="1"/>
    <row r="106" s="3" customFormat="1"/>
    <row r="107" s="3" customFormat="1"/>
    <row r="108" s="3" customFormat="1"/>
    <row r="109" s="3" customFormat="1"/>
    <row r="110" s="3" customFormat="1"/>
    <row r="111" s="3" customFormat="1"/>
    <row r="112" s="3" customFormat="1"/>
    <row r="113" s="3" customFormat="1"/>
    <row r="114" s="3" customFormat="1"/>
    <row r="115" s="3" customFormat="1"/>
    <row r="116" s="3" customFormat="1"/>
    <row r="117" s="3" customFormat="1"/>
    <row r="118" s="3" customFormat="1"/>
    <row r="119" s="3" customFormat="1"/>
    <row r="120" s="3" customFormat="1"/>
    <row r="121" s="3" customFormat="1"/>
    <row r="122" s="3" customFormat="1"/>
    <row r="123" s="3" customFormat="1"/>
    <row r="124" s="3" customFormat="1"/>
    <row r="125" s="3" customFormat="1"/>
    <row r="126" s="3" customFormat="1"/>
    <row r="127" s="3" customFormat="1"/>
    <row r="128" s="3" customFormat="1"/>
    <row r="129" s="3" customFormat="1"/>
    <row r="130" s="3" customFormat="1"/>
    <row r="131" s="3" customFormat="1"/>
    <row r="132" s="3" customFormat="1"/>
    <row r="133" s="3" customFormat="1"/>
    <row r="134" s="3" customFormat="1"/>
    <row r="135" s="3" customFormat="1"/>
    <row r="136" s="3" customFormat="1"/>
    <row r="137" s="3" customFormat="1"/>
    <row r="138" s="3" customFormat="1"/>
    <row r="139" s="3" customFormat="1"/>
    <row r="140" s="3" customFormat="1"/>
    <row r="141" s="3" customFormat="1"/>
    <row r="142" s="3" customFormat="1"/>
    <row r="143" s="3" customFormat="1"/>
    <row r="144" s="3" customFormat="1"/>
    <row r="145" s="3" customFormat="1"/>
    <row r="146" s="3" customFormat="1"/>
    <row r="147" s="3" customFormat="1"/>
    <row r="148" s="3" customFormat="1"/>
    <row r="149" s="3" customFormat="1"/>
    <row r="150" s="3" customFormat="1"/>
    <row r="151" s="3" customFormat="1"/>
    <row r="152" s="3" customFormat="1"/>
    <row r="153" s="3" customFormat="1"/>
    <row r="154" s="3" customFormat="1"/>
    <row r="155" s="3" customFormat="1"/>
    <row r="156" s="3" customFormat="1"/>
    <row r="157" s="3" customFormat="1"/>
    <row r="158" s="3" customFormat="1"/>
    <row r="159" s="3" customFormat="1"/>
    <row r="160" s="3" customFormat="1"/>
    <row r="161" s="3" customFormat="1"/>
    <row r="162" s="3" customFormat="1"/>
    <row r="163" s="3" customFormat="1"/>
    <row r="164" s="3" customFormat="1"/>
    <row r="165" s="3" customFormat="1"/>
    <row r="166" s="3" customFormat="1"/>
    <row r="167" s="3" customFormat="1"/>
    <row r="168" s="3" customFormat="1"/>
    <row r="169" s="3" customFormat="1"/>
    <row r="170" s="3" customFormat="1"/>
    <row r="171" s="3" customFormat="1"/>
    <row r="172" s="3" customFormat="1"/>
    <row r="173" s="3" customFormat="1"/>
    <row r="174" s="3" customFormat="1"/>
    <row r="175" s="3" customFormat="1"/>
    <row r="176" s="3" customFormat="1"/>
    <row r="177" s="3" customFormat="1"/>
    <row r="178" s="3" customFormat="1"/>
    <row r="179" s="3" customFormat="1"/>
    <row r="180" s="3" customFormat="1"/>
    <row r="181" s="3" customFormat="1"/>
    <row r="182" s="3" customFormat="1"/>
    <row r="183" s="3" customFormat="1"/>
    <row r="184" s="3" customFormat="1"/>
    <row r="185" s="3" customFormat="1"/>
    <row r="186" s="3" customFormat="1"/>
    <row r="187" s="3" customFormat="1"/>
    <row r="188" s="3" customFormat="1"/>
    <row r="189" s="3" customFormat="1"/>
    <row r="190" s="3" customFormat="1"/>
    <row r="191" s="3" customFormat="1"/>
    <row r="192" s="3" customFormat="1"/>
    <row r="193" s="3" customFormat="1"/>
    <row r="194" s="3" customFormat="1"/>
    <row r="195" s="3" customFormat="1"/>
    <row r="196" s="3" customFormat="1"/>
    <row r="197" s="3" customFormat="1"/>
    <row r="198" s="3" customFormat="1"/>
    <row r="199" s="3" customFormat="1"/>
    <row r="200" s="3" customFormat="1"/>
    <row r="201" s="3" customFormat="1"/>
    <row r="202" s="3" customFormat="1"/>
    <row r="203" s="3" customFormat="1"/>
    <row r="204" s="3" customFormat="1"/>
    <row r="205" s="3" customFormat="1"/>
    <row r="206" s="3" customFormat="1"/>
    <row r="207" s="3" customFormat="1"/>
    <row r="208" s="3" customFormat="1"/>
    <row r="209" s="3" customFormat="1"/>
    <row r="210" s="3" customFormat="1"/>
    <row r="211" s="3" customFormat="1"/>
    <row r="212" s="3" customFormat="1"/>
    <row r="213" s="3" customFormat="1"/>
    <row r="214" s="3" customFormat="1"/>
    <row r="215" s="3" customFormat="1"/>
    <row r="216" s="3" customFormat="1"/>
    <row r="217" s="3" customFormat="1"/>
    <row r="218" s="3" customFormat="1"/>
    <row r="219" s="3" customFormat="1"/>
    <row r="220" s="3" customFormat="1"/>
    <row r="221" s="3" customFormat="1"/>
    <row r="222" s="3" customFormat="1"/>
    <row r="223" s="3" customFormat="1"/>
    <row r="224" s="3" customFormat="1"/>
    <row r="225" s="3" customFormat="1"/>
    <row r="226" s="3" customFormat="1"/>
    <row r="227" s="3" customFormat="1"/>
    <row r="228" s="3" customFormat="1"/>
    <row r="229" s="3" customFormat="1"/>
    <row r="230" s="3" customFormat="1"/>
    <row r="231" s="3" customFormat="1"/>
    <row r="232" s="3" customFormat="1"/>
    <row r="233" s="3" customFormat="1"/>
    <row r="234" s="3" customFormat="1"/>
    <row r="235" s="3" customFormat="1"/>
    <row r="236" s="3" customFormat="1"/>
    <row r="237" s="3" customFormat="1"/>
    <row r="238" s="3" customFormat="1"/>
    <row r="239" s="3" customFormat="1"/>
    <row r="240" s="3" customFormat="1"/>
    <row r="241" s="3" customFormat="1"/>
    <row r="242" s="3" customFormat="1"/>
    <row r="243" s="3" customFormat="1"/>
    <row r="244" s="3" customFormat="1"/>
    <row r="245" s="3" customFormat="1"/>
    <row r="246" s="3" customFormat="1"/>
    <row r="247" s="3" customFormat="1"/>
    <row r="248" s="3" customFormat="1"/>
    <row r="249" s="3" customFormat="1"/>
    <row r="250" s="3" customFormat="1"/>
    <row r="251" s="3" customFormat="1"/>
    <row r="252" s="3" customFormat="1"/>
    <row r="253" s="3" customFormat="1"/>
    <row r="254" s="3" customFormat="1"/>
    <row r="255" s="3" customFormat="1"/>
    <row r="256" s="3" customFormat="1"/>
    <row r="257" s="3" customFormat="1"/>
    <row r="258" s="3" customFormat="1"/>
    <row r="259" s="3" customFormat="1"/>
    <row r="260" s="3" customFormat="1"/>
    <row r="261" s="3" customFormat="1"/>
    <row r="262" s="3" customFormat="1"/>
    <row r="263" s="3" customFormat="1"/>
    <row r="264" s="3" customFormat="1"/>
    <row r="265" s="3" customFormat="1"/>
    <row r="266" s="3" customFormat="1"/>
    <row r="267" s="3" customFormat="1"/>
    <row r="268" s="3" customFormat="1"/>
    <row r="269" s="3" customFormat="1"/>
    <row r="270" s="3" customFormat="1"/>
    <row r="271" s="3" customFormat="1"/>
    <row r="272" s="3" customFormat="1"/>
    <row r="273" s="3" customFormat="1"/>
    <row r="274" s="3" customFormat="1"/>
  </sheetData>
  <sheetProtection password="BE25" sheet="1" objects="1" scenarios="1"/>
  <mergeCells count="6">
    <mergeCell ref="A5:N5"/>
    <mergeCell ref="A1:A2"/>
    <mergeCell ref="B1:H1"/>
    <mergeCell ref="I1:K1"/>
    <mergeCell ref="L1:M1"/>
    <mergeCell ref="N1:Q1"/>
  </mergeCells>
  <conditionalFormatting sqref="B2">
    <cfRule type="cellIs" dxfId="395" priority="396" operator="between">
      <formula>1</formula>
      <formula>1.66</formula>
    </cfRule>
  </conditionalFormatting>
  <conditionalFormatting sqref="B2">
    <cfRule type="cellIs" dxfId="394" priority="395" operator="between">
      <formula>1.67</formula>
      <formula>2.33</formula>
    </cfRule>
  </conditionalFormatting>
  <conditionalFormatting sqref="B2">
    <cfRule type="cellIs" dxfId="393" priority="394" operator="between">
      <formula>2.34</formula>
      <formula>3</formula>
    </cfRule>
  </conditionalFormatting>
  <conditionalFormatting sqref="C2">
    <cfRule type="cellIs" dxfId="392" priority="117" operator="between">
      <formula>1</formula>
      <formula>1.66</formula>
    </cfRule>
  </conditionalFormatting>
  <conditionalFormatting sqref="C2">
    <cfRule type="cellIs" dxfId="391" priority="116" operator="between">
      <formula>1.67</formula>
      <formula>2.33</formula>
    </cfRule>
  </conditionalFormatting>
  <conditionalFormatting sqref="C2">
    <cfRule type="cellIs" dxfId="390" priority="115" operator="between">
      <formula>2.34</formula>
      <formula>3</formula>
    </cfRule>
  </conditionalFormatting>
  <conditionalFormatting sqref="D2">
    <cfRule type="cellIs" dxfId="389" priority="114" operator="between">
      <formula>1</formula>
      <formula>1.66</formula>
    </cfRule>
  </conditionalFormatting>
  <conditionalFormatting sqref="D2">
    <cfRule type="cellIs" dxfId="388" priority="113" operator="between">
      <formula>1.67</formula>
      <formula>2.33</formula>
    </cfRule>
  </conditionalFormatting>
  <conditionalFormatting sqref="D2">
    <cfRule type="cellIs" dxfId="387" priority="112" operator="between">
      <formula>2.34</formula>
      <formula>3</formula>
    </cfRule>
  </conditionalFormatting>
  <conditionalFormatting sqref="E2">
    <cfRule type="cellIs" dxfId="386" priority="111" operator="between">
      <formula>1</formula>
      <formula>1.66</formula>
    </cfRule>
  </conditionalFormatting>
  <conditionalFormatting sqref="E2">
    <cfRule type="cellIs" dxfId="385" priority="110" operator="between">
      <formula>1.67</formula>
      <formula>2.33</formula>
    </cfRule>
  </conditionalFormatting>
  <conditionalFormatting sqref="E2">
    <cfRule type="cellIs" dxfId="384" priority="109" operator="between">
      <formula>2.34</formula>
      <formula>3</formula>
    </cfRule>
  </conditionalFormatting>
  <conditionalFormatting sqref="F2">
    <cfRule type="cellIs" dxfId="383" priority="108" operator="between">
      <formula>1</formula>
      <formula>1.66</formula>
    </cfRule>
  </conditionalFormatting>
  <conditionalFormatting sqref="F2">
    <cfRule type="cellIs" dxfId="382" priority="107" operator="between">
      <formula>1.67</formula>
      <formula>2.33</formula>
    </cfRule>
  </conditionalFormatting>
  <conditionalFormatting sqref="F2">
    <cfRule type="cellIs" dxfId="381" priority="106" operator="between">
      <formula>2.34</formula>
      <formula>3</formula>
    </cfRule>
  </conditionalFormatting>
  <conditionalFormatting sqref="G2">
    <cfRule type="cellIs" dxfId="380" priority="105" operator="between">
      <formula>1</formula>
      <formula>1.66</formula>
    </cfRule>
  </conditionalFormatting>
  <conditionalFormatting sqref="G2">
    <cfRule type="cellIs" dxfId="379" priority="104" operator="between">
      <formula>1.67</formula>
      <formula>2.33</formula>
    </cfRule>
  </conditionalFormatting>
  <conditionalFormatting sqref="G2">
    <cfRule type="cellIs" dxfId="378" priority="103" operator="between">
      <formula>2.34</formula>
      <formula>3</formula>
    </cfRule>
  </conditionalFormatting>
  <conditionalFormatting sqref="H2">
    <cfRule type="cellIs" dxfId="377" priority="102" operator="between">
      <formula>1</formula>
      <formula>1.66</formula>
    </cfRule>
  </conditionalFormatting>
  <conditionalFormatting sqref="H2">
    <cfRule type="cellIs" dxfId="376" priority="101" operator="between">
      <formula>1.67</formula>
      <formula>2.33</formula>
    </cfRule>
  </conditionalFormatting>
  <conditionalFormatting sqref="H2">
    <cfRule type="cellIs" dxfId="375" priority="100" operator="between">
      <formula>2.34</formula>
      <formula>3</formula>
    </cfRule>
  </conditionalFormatting>
  <conditionalFormatting sqref="I2">
    <cfRule type="cellIs" dxfId="374" priority="99" operator="between">
      <formula>1</formula>
      <formula>1.66</formula>
    </cfRule>
  </conditionalFormatting>
  <conditionalFormatting sqref="I2">
    <cfRule type="cellIs" dxfId="373" priority="98" operator="between">
      <formula>1.67</formula>
      <formula>2.33</formula>
    </cfRule>
  </conditionalFormatting>
  <conditionalFormatting sqref="I2">
    <cfRule type="cellIs" dxfId="372" priority="97" operator="between">
      <formula>2.34</formula>
      <formula>3</formula>
    </cfRule>
  </conditionalFormatting>
  <conditionalFormatting sqref="J2">
    <cfRule type="cellIs" dxfId="371" priority="96" operator="between">
      <formula>1</formula>
      <formula>1.66</formula>
    </cfRule>
  </conditionalFormatting>
  <conditionalFormatting sqref="J2">
    <cfRule type="cellIs" dxfId="370" priority="95" operator="between">
      <formula>1.67</formula>
      <formula>2.33</formula>
    </cfRule>
  </conditionalFormatting>
  <conditionalFormatting sqref="J2">
    <cfRule type="cellIs" dxfId="369" priority="94" operator="between">
      <formula>2.34</formula>
      <formula>3</formula>
    </cfRule>
  </conditionalFormatting>
  <conditionalFormatting sqref="K2">
    <cfRule type="cellIs" dxfId="368" priority="93" operator="between">
      <formula>1</formula>
      <formula>1.66</formula>
    </cfRule>
  </conditionalFormatting>
  <conditionalFormatting sqref="K2">
    <cfRule type="cellIs" dxfId="367" priority="92" operator="between">
      <formula>1.67</formula>
      <formula>2.33</formula>
    </cfRule>
  </conditionalFormatting>
  <conditionalFormatting sqref="K2">
    <cfRule type="cellIs" dxfId="366" priority="91" operator="between">
      <formula>2.34</formula>
      <formula>3</formula>
    </cfRule>
  </conditionalFormatting>
  <conditionalFormatting sqref="L2">
    <cfRule type="cellIs" dxfId="365" priority="90" operator="between">
      <formula>1</formula>
      <formula>1.66</formula>
    </cfRule>
  </conditionalFormatting>
  <conditionalFormatting sqref="L2">
    <cfRule type="cellIs" dxfId="364" priority="89" operator="between">
      <formula>1.67</formula>
      <formula>2.33</formula>
    </cfRule>
  </conditionalFormatting>
  <conditionalFormatting sqref="L2">
    <cfRule type="cellIs" dxfId="363" priority="88" operator="between">
      <formula>2.34</formula>
      <formula>3</formula>
    </cfRule>
  </conditionalFormatting>
  <conditionalFormatting sqref="M2">
    <cfRule type="cellIs" dxfId="362" priority="87" operator="between">
      <formula>1</formula>
      <formula>1.66</formula>
    </cfRule>
  </conditionalFormatting>
  <conditionalFormatting sqref="M2">
    <cfRule type="cellIs" dxfId="361" priority="86" operator="between">
      <formula>1.67</formula>
      <formula>2.33</formula>
    </cfRule>
  </conditionalFormatting>
  <conditionalFormatting sqref="M2">
    <cfRule type="cellIs" dxfId="360" priority="85" operator="between">
      <formula>2.34</formula>
      <formula>3</formula>
    </cfRule>
  </conditionalFormatting>
  <conditionalFormatting sqref="N2">
    <cfRule type="cellIs" dxfId="359" priority="84" operator="between">
      <formula>1</formula>
      <formula>1.66</formula>
    </cfRule>
  </conditionalFormatting>
  <conditionalFormatting sqref="N2">
    <cfRule type="cellIs" dxfId="358" priority="83" operator="between">
      <formula>1.67</formula>
      <formula>2.33</formula>
    </cfRule>
  </conditionalFormatting>
  <conditionalFormatting sqref="N2">
    <cfRule type="cellIs" dxfId="357" priority="82" operator="between">
      <formula>2.34</formula>
      <formula>3</formula>
    </cfRule>
  </conditionalFormatting>
  <conditionalFormatting sqref="O2">
    <cfRule type="cellIs" dxfId="356" priority="81" operator="between">
      <formula>1</formula>
      <formula>1.66</formula>
    </cfRule>
  </conditionalFormatting>
  <conditionalFormatting sqref="O2">
    <cfRule type="cellIs" dxfId="355" priority="80" operator="between">
      <formula>1.67</formula>
      <formula>2.33</formula>
    </cfRule>
  </conditionalFormatting>
  <conditionalFormatting sqref="O2">
    <cfRule type="cellIs" dxfId="354" priority="79" operator="between">
      <formula>2.34</formula>
      <formula>3</formula>
    </cfRule>
  </conditionalFormatting>
  <conditionalFormatting sqref="Q2">
    <cfRule type="cellIs" dxfId="353" priority="78" operator="between">
      <formula>1</formula>
      <formula>1.66</formula>
    </cfRule>
  </conditionalFormatting>
  <conditionalFormatting sqref="Q2">
    <cfRule type="cellIs" dxfId="352" priority="77" operator="between">
      <formula>1.67</formula>
      <formula>2.33</formula>
    </cfRule>
  </conditionalFormatting>
  <conditionalFormatting sqref="Q2">
    <cfRule type="cellIs" dxfId="351" priority="76" operator="between">
      <formula>2.34</formula>
      <formula>3</formula>
    </cfRule>
  </conditionalFormatting>
  <conditionalFormatting sqref="B2">
    <cfRule type="cellIs" dxfId="350" priority="393" operator="between">
      <formula>1</formula>
      <formula>1.66</formula>
    </cfRule>
  </conditionalFormatting>
  <conditionalFormatting sqref="B2">
    <cfRule type="cellIs" dxfId="349" priority="392" operator="between">
      <formula>1.67</formula>
      <formula>2.33</formula>
    </cfRule>
  </conditionalFormatting>
  <conditionalFormatting sqref="B2">
    <cfRule type="cellIs" dxfId="348" priority="391" operator="between">
      <formula>2.34</formula>
      <formula>3</formula>
    </cfRule>
  </conditionalFormatting>
  <conditionalFormatting sqref="C2">
    <cfRule type="cellIs" dxfId="347" priority="72" operator="between">
      <formula>1</formula>
      <formula>1.66</formula>
    </cfRule>
  </conditionalFormatting>
  <conditionalFormatting sqref="C2">
    <cfRule type="cellIs" dxfId="346" priority="71" operator="between">
      <formula>1.67</formula>
      <formula>2.33</formula>
    </cfRule>
  </conditionalFormatting>
  <conditionalFormatting sqref="C2">
    <cfRule type="cellIs" dxfId="345" priority="70" operator="between">
      <formula>2.34</formula>
      <formula>3</formula>
    </cfRule>
  </conditionalFormatting>
  <conditionalFormatting sqref="D2">
    <cfRule type="cellIs" dxfId="344" priority="69" operator="between">
      <formula>1</formula>
      <formula>1.66</formula>
    </cfRule>
  </conditionalFormatting>
  <conditionalFormatting sqref="D2">
    <cfRule type="cellIs" dxfId="343" priority="68" operator="between">
      <formula>1.67</formula>
      <formula>2.33</formula>
    </cfRule>
  </conditionalFormatting>
  <conditionalFormatting sqref="D2">
    <cfRule type="cellIs" dxfId="342" priority="67" operator="between">
      <formula>2.34</formula>
      <formula>3</formula>
    </cfRule>
  </conditionalFormatting>
  <conditionalFormatting sqref="E2">
    <cfRule type="cellIs" dxfId="341" priority="66" operator="between">
      <formula>1</formula>
      <formula>1.66</formula>
    </cfRule>
  </conditionalFormatting>
  <conditionalFormatting sqref="E2">
    <cfRule type="cellIs" dxfId="340" priority="65" operator="between">
      <formula>1.67</formula>
      <formula>2.33</formula>
    </cfRule>
  </conditionalFormatting>
  <conditionalFormatting sqref="E2">
    <cfRule type="cellIs" dxfId="339" priority="64" operator="between">
      <formula>2.34</formula>
      <formula>3</formula>
    </cfRule>
  </conditionalFormatting>
  <conditionalFormatting sqref="F2">
    <cfRule type="cellIs" dxfId="338" priority="63" operator="between">
      <formula>1</formula>
      <formula>1.66</formula>
    </cfRule>
  </conditionalFormatting>
  <conditionalFormatting sqref="F2">
    <cfRule type="cellIs" dxfId="337" priority="62" operator="between">
      <formula>1.67</formula>
      <formula>2.33</formula>
    </cfRule>
  </conditionalFormatting>
  <conditionalFormatting sqref="F2">
    <cfRule type="cellIs" dxfId="336" priority="61" operator="between">
      <formula>2.34</formula>
      <formula>3</formula>
    </cfRule>
  </conditionalFormatting>
  <conditionalFormatting sqref="G2">
    <cfRule type="cellIs" dxfId="335" priority="60" operator="between">
      <formula>1</formula>
      <formula>1.66</formula>
    </cfRule>
  </conditionalFormatting>
  <conditionalFormatting sqref="G2">
    <cfRule type="cellIs" dxfId="334" priority="59" operator="between">
      <formula>1.67</formula>
      <formula>2.33</formula>
    </cfRule>
  </conditionalFormatting>
  <conditionalFormatting sqref="G2">
    <cfRule type="cellIs" dxfId="333" priority="58" operator="between">
      <formula>2.34</formula>
      <formula>3</formula>
    </cfRule>
  </conditionalFormatting>
  <conditionalFormatting sqref="H2">
    <cfRule type="cellIs" dxfId="332" priority="57" operator="between">
      <formula>1</formula>
      <formula>1.66</formula>
    </cfRule>
  </conditionalFormatting>
  <conditionalFormatting sqref="H2">
    <cfRule type="cellIs" dxfId="331" priority="56" operator="between">
      <formula>1.67</formula>
      <formula>2.33</formula>
    </cfRule>
  </conditionalFormatting>
  <conditionalFormatting sqref="H2">
    <cfRule type="cellIs" dxfId="330" priority="55" operator="between">
      <formula>2.34</formula>
      <formula>3</formula>
    </cfRule>
  </conditionalFormatting>
  <conditionalFormatting sqref="I2">
    <cfRule type="cellIs" dxfId="329" priority="54" operator="between">
      <formula>1</formula>
      <formula>1.66</formula>
    </cfRule>
  </conditionalFormatting>
  <conditionalFormatting sqref="I2">
    <cfRule type="cellIs" dxfId="328" priority="53" operator="between">
      <formula>1.67</formula>
      <formula>2.33</formula>
    </cfRule>
  </conditionalFormatting>
  <conditionalFormatting sqref="I2">
    <cfRule type="cellIs" dxfId="327" priority="52" operator="between">
      <formula>2.34</formula>
      <formula>3</formula>
    </cfRule>
  </conditionalFormatting>
  <conditionalFormatting sqref="J2">
    <cfRule type="cellIs" dxfId="326" priority="51" operator="between">
      <formula>1</formula>
      <formula>1.66</formula>
    </cfRule>
  </conditionalFormatting>
  <conditionalFormatting sqref="J2">
    <cfRule type="cellIs" dxfId="325" priority="50" operator="between">
      <formula>1.67</formula>
      <formula>2.33</formula>
    </cfRule>
  </conditionalFormatting>
  <conditionalFormatting sqref="J2">
    <cfRule type="cellIs" dxfId="324" priority="49" operator="between">
      <formula>2.34</formula>
      <formula>3</formula>
    </cfRule>
  </conditionalFormatting>
  <conditionalFormatting sqref="K2">
    <cfRule type="cellIs" dxfId="323" priority="48" operator="between">
      <formula>1</formula>
      <formula>1.66</formula>
    </cfRule>
  </conditionalFormatting>
  <conditionalFormatting sqref="K2">
    <cfRule type="cellIs" dxfId="322" priority="47" operator="between">
      <formula>1.67</formula>
      <formula>2.33</formula>
    </cfRule>
  </conditionalFormatting>
  <conditionalFormatting sqref="K2">
    <cfRule type="cellIs" dxfId="321" priority="46" operator="between">
      <formula>2.34</formula>
      <formula>3</formula>
    </cfRule>
  </conditionalFormatting>
  <conditionalFormatting sqref="L2">
    <cfRule type="cellIs" dxfId="320" priority="45" operator="between">
      <formula>1</formula>
      <formula>1.66</formula>
    </cfRule>
  </conditionalFormatting>
  <conditionalFormatting sqref="L2">
    <cfRule type="cellIs" dxfId="319" priority="44" operator="between">
      <formula>1.67</formula>
      <formula>2.33</formula>
    </cfRule>
  </conditionalFormatting>
  <conditionalFormatting sqref="L2">
    <cfRule type="cellIs" dxfId="318" priority="43" operator="between">
      <formula>2.34</formula>
      <formula>3</formula>
    </cfRule>
  </conditionalFormatting>
  <conditionalFormatting sqref="M2">
    <cfRule type="cellIs" dxfId="317" priority="42" operator="between">
      <formula>1</formula>
      <formula>1.66</formula>
    </cfRule>
  </conditionalFormatting>
  <conditionalFormatting sqref="M2">
    <cfRule type="cellIs" dxfId="316" priority="41" operator="between">
      <formula>1.67</formula>
      <formula>2.33</formula>
    </cfRule>
  </conditionalFormatting>
  <conditionalFormatting sqref="M2">
    <cfRule type="cellIs" dxfId="315" priority="40" operator="between">
      <formula>2.34</formula>
      <formula>3</formula>
    </cfRule>
  </conditionalFormatting>
  <conditionalFormatting sqref="N2">
    <cfRule type="cellIs" dxfId="314" priority="39" operator="between">
      <formula>1</formula>
      <formula>1.66</formula>
    </cfRule>
  </conditionalFormatting>
  <conditionalFormatting sqref="N2">
    <cfRule type="cellIs" dxfId="313" priority="38" operator="between">
      <formula>1.67</formula>
      <formula>2.33</formula>
    </cfRule>
  </conditionalFormatting>
  <conditionalFormatting sqref="N2">
    <cfRule type="cellIs" dxfId="312" priority="37" operator="between">
      <formula>2.34</formula>
      <formula>3</formula>
    </cfRule>
  </conditionalFormatting>
  <conditionalFormatting sqref="O2">
    <cfRule type="cellIs" dxfId="311" priority="36" operator="between">
      <formula>1</formula>
      <formula>1.66</formula>
    </cfRule>
  </conditionalFormatting>
  <conditionalFormatting sqref="O2">
    <cfRule type="cellIs" dxfId="310" priority="35" operator="between">
      <formula>1.67</formula>
      <formula>2.33</formula>
    </cfRule>
  </conditionalFormatting>
  <conditionalFormatting sqref="O2">
    <cfRule type="cellIs" dxfId="309" priority="34" operator="between">
      <formula>2.34</formula>
      <formula>3</formula>
    </cfRule>
  </conditionalFormatting>
  <conditionalFormatting sqref="Q2">
    <cfRule type="cellIs" dxfId="308" priority="33" operator="between">
      <formula>1</formula>
      <formula>1.66</formula>
    </cfRule>
  </conditionalFormatting>
  <conditionalFormatting sqref="Q2">
    <cfRule type="cellIs" dxfId="307" priority="32" operator="between">
      <formula>1.67</formula>
      <formula>2.33</formula>
    </cfRule>
  </conditionalFormatting>
  <conditionalFormatting sqref="Q2">
    <cfRule type="cellIs" dxfId="306" priority="31" operator="between">
      <formula>2.34</formula>
      <formula>3</formula>
    </cfRule>
  </conditionalFormatting>
  <conditionalFormatting sqref="B2">
    <cfRule type="cellIs" dxfId="305" priority="390" operator="between">
      <formula>1</formula>
      <formula>1.66</formula>
    </cfRule>
  </conditionalFormatting>
  <conditionalFormatting sqref="B2">
    <cfRule type="cellIs" dxfId="304" priority="389" operator="between">
      <formula>1.67</formula>
      <formula>2.33</formula>
    </cfRule>
  </conditionalFormatting>
  <conditionalFormatting sqref="B2">
    <cfRule type="cellIs" dxfId="303" priority="388" operator="between">
      <formula>2.34</formula>
      <formula>3</formula>
    </cfRule>
  </conditionalFormatting>
  <conditionalFormatting sqref="C2">
    <cfRule type="cellIs" dxfId="302" priority="387" operator="between">
      <formula>1</formula>
      <formula>1.66</formula>
    </cfRule>
  </conditionalFormatting>
  <conditionalFormatting sqref="C2">
    <cfRule type="cellIs" dxfId="301" priority="386" operator="between">
      <formula>1.67</formula>
      <formula>2.33</formula>
    </cfRule>
  </conditionalFormatting>
  <conditionalFormatting sqref="C2">
    <cfRule type="cellIs" dxfId="300" priority="385" operator="between">
      <formula>2.34</formula>
      <formula>3</formula>
    </cfRule>
  </conditionalFormatting>
  <conditionalFormatting sqref="D2">
    <cfRule type="cellIs" dxfId="299" priority="384" operator="between">
      <formula>1</formula>
      <formula>1.66</formula>
    </cfRule>
  </conditionalFormatting>
  <conditionalFormatting sqref="D2">
    <cfRule type="cellIs" dxfId="298" priority="383" operator="between">
      <formula>1.67</formula>
      <formula>2.33</formula>
    </cfRule>
  </conditionalFormatting>
  <conditionalFormatting sqref="D2">
    <cfRule type="cellIs" dxfId="297" priority="382" operator="between">
      <formula>2.34</formula>
      <formula>3</formula>
    </cfRule>
  </conditionalFormatting>
  <conditionalFormatting sqref="E2">
    <cfRule type="cellIs" dxfId="296" priority="381" operator="between">
      <formula>1</formula>
      <formula>1.66</formula>
    </cfRule>
  </conditionalFormatting>
  <conditionalFormatting sqref="E2">
    <cfRule type="cellIs" dxfId="295" priority="380" operator="between">
      <formula>1.67</formula>
      <formula>2.33</formula>
    </cfRule>
  </conditionalFormatting>
  <conditionalFormatting sqref="E2">
    <cfRule type="cellIs" dxfId="294" priority="379" operator="between">
      <formula>2.34</formula>
      <formula>3</formula>
    </cfRule>
  </conditionalFormatting>
  <conditionalFormatting sqref="F2">
    <cfRule type="cellIs" dxfId="293" priority="378" operator="between">
      <formula>1</formula>
      <formula>1.66</formula>
    </cfRule>
  </conditionalFormatting>
  <conditionalFormatting sqref="F2">
    <cfRule type="cellIs" dxfId="292" priority="377" operator="between">
      <formula>1.67</formula>
      <formula>2.33</formula>
    </cfRule>
  </conditionalFormatting>
  <conditionalFormatting sqref="F2">
    <cfRule type="cellIs" dxfId="291" priority="376" operator="between">
      <formula>2.34</formula>
      <formula>3</formula>
    </cfRule>
  </conditionalFormatting>
  <conditionalFormatting sqref="G2">
    <cfRule type="cellIs" dxfId="290" priority="375" operator="between">
      <formula>1</formula>
      <formula>1.66</formula>
    </cfRule>
  </conditionalFormatting>
  <conditionalFormatting sqref="G2">
    <cfRule type="cellIs" dxfId="289" priority="374" operator="between">
      <formula>1.67</formula>
      <formula>2.33</formula>
    </cfRule>
  </conditionalFormatting>
  <conditionalFormatting sqref="G2">
    <cfRule type="cellIs" dxfId="288" priority="373" operator="between">
      <formula>2.34</formula>
      <formula>3</formula>
    </cfRule>
  </conditionalFormatting>
  <conditionalFormatting sqref="H2">
    <cfRule type="cellIs" dxfId="287" priority="372" operator="between">
      <formula>1</formula>
      <formula>1.66</formula>
    </cfRule>
  </conditionalFormatting>
  <conditionalFormatting sqref="H2">
    <cfRule type="cellIs" dxfId="286" priority="371" operator="between">
      <formula>1.67</formula>
      <formula>2.33</formula>
    </cfRule>
  </conditionalFormatting>
  <conditionalFormatting sqref="H2">
    <cfRule type="cellIs" dxfId="285" priority="370" operator="between">
      <formula>2.34</formula>
      <formula>3</formula>
    </cfRule>
  </conditionalFormatting>
  <conditionalFormatting sqref="I2">
    <cfRule type="cellIs" dxfId="284" priority="369" operator="between">
      <formula>1</formula>
      <formula>1.66</formula>
    </cfRule>
  </conditionalFormatting>
  <conditionalFormatting sqref="I2">
    <cfRule type="cellIs" dxfId="283" priority="368" operator="between">
      <formula>1.67</formula>
      <formula>2.33</formula>
    </cfRule>
  </conditionalFormatting>
  <conditionalFormatting sqref="I2">
    <cfRule type="cellIs" dxfId="282" priority="367" operator="between">
      <formula>2.34</formula>
      <formula>3</formula>
    </cfRule>
  </conditionalFormatting>
  <conditionalFormatting sqref="J2">
    <cfRule type="cellIs" dxfId="281" priority="366" operator="between">
      <formula>1</formula>
      <formula>1.66</formula>
    </cfRule>
  </conditionalFormatting>
  <conditionalFormatting sqref="J2">
    <cfRule type="cellIs" dxfId="280" priority="365" operator="between">
      <formula>1.67</formula>
      <formula>2.33</formula>
    </cfRule>
  </conditionalFormatting>
  <conditionalFormatting sqref="J2">
    <cfRule type="cellIs" dxfId="279" priority="364" operator="between">
      <formula>2.34</formula>
      <formula>3</formula>
    </cfRule>
  </conditionalFormatting>
  <conditionalFormatting sqref="K2">
    <cfRule type="cellIs" dxfId="278" priority="363" operator="between">
      <formula>1</formula>
      <formula>1.66</formula>
    </cfRule>
  </conditionalFormatting>
  <conditionalFormatting sqref="K2">
    <cfRule type="cellIs" dxfId="277" priority="362" operator="between">
      <formula>1.67</formula>
      <formula>2.33</formula>
    </cfRule>
  </conditionalFormatting>
  <conditionalFormatting sqref="K2">
    <cfRule type="cellIs" dxfId="276" priority="361" operator="between">
      <formula>2.34</formula>
      <formula>3</formula>
    </cfRule>
  </conditionalFormatting>
  <conditionalFormatting sqref="L2">
    <cfRule type="cellIs" dxfId="275" priority="360" operator="between">
      <formula>1</formula>
      <formula>1.66</formula>
    </cfRule>
  </conditionalFormatting>
  <conditionalFormatting sqref="L2">
    <cfRule type="cellIs" dxfId="274" priority="359" operator="between">
      <formula>1.67</formula>
      <formula>2.33</formula>
    </cfRule>
  </conditionalFormatting>
  <conditionalFormatting sqref="L2">
    <cfRule type="cellIs" dxfId="273" priority="358" operator="between">
      <formula>2.34</formula>
      <formula>3</formula>
    </cfRule>
  </conditionalFormatting>
  <conditionalFormatting sqref="M2">
    <cfRule type="cellIs" dxfId="272" priority="357" operator="between">
      <formula>1</formula>
      <formula>1.66</formula>
    </cfRule>
  </conditionalFormatting>
  <conditionalFormatting sqref="M2">
    <cfRule type="cellIs" dxfId="271" priority="356" operator="between">
      <formula>1.67</formula>
      <formula>2.33</formula>
    </cfRule>
  </conditionalFormatting>
  <conditionalFormatting sqref="M2">
    <cfRule type="cellIs" dxfId="270" priority="355" operator="between">
      <formula>2.34</formula>
      <formula>3</formula>
    </cfRule>
  </conditionalFormatting>
  <conditionalFormatting sqref="N2">
    <cfRule type="cellIs" dxfId="269" priority="354" operator="between">
      <formula>1</formula>
      <formula>1.66</formula>
    </cfRule>
  </conditionalFormatting>
  <conditionalFormatting sqref="N2">
    <cfRule type="cellIs" dxfId="268" priority="353" operator="between">
      <formula>1.67</formula>
      <formula>2.33</formula>
    </cfRule>
  </conditionalFormatting>
  <conditionalFormatting sqref="N2">
    <cfRule type="cellIs" dxfId="267" priority="352" operator="between">
      <formula>2.34</formula>
      <formula>3</formula>
    </cfRule>
  </conditionalFormatting>
  <conditionalFormatting sqref="O2">
    <cfRule type="cellIs" dxfId="266" priority="351" operator="between">
      <formula>1</formula>
      <formula>1.66</formula>
    </cfRule>
  </conditionalFormatting>
  <conditionalFormatting sqref="O2">
    <cfRule type="cellIs" dxfId="265" priority="350" operator="between">
      <formula>1.67</formula>
      <formula>2.33</formula>
    </cfRule>
  </conditionalFormatting>
  <conditionalFormatting sqref="O2">
    <cfRule type="cellIs" dxfId="264" priority="349" operator="between">
      <formula>2.34</formula>
      <formula>3</formula>
    </cfRule>
  </conditionalFormatting>
  <conditionalFormatting sqref="Q2">
    <cfRule type="cellIs" dxfId="263" priority="348" operator="between">
      <formula>1</formula>
      <formula>1.66</formula>
    </cfRule>
  </conditionalFormatting>
  <conditionalFormatting sqref="Q2">
    <cfRule type="cellIs" dxfId="262" priority="347" operator="between">
      <formula>1.67</formula>
      <formula>2.33</formula>
    </cfRule>
  </conditionalFormatting>
  <conditionalFormatting sqref="Q2">
    <cfRule type="cellIs" dxfId="261" priority="346" operator="between">
      <formula>2.34</formula>
      <formula>3</formula>
    </cfRule>
  </conditionalFormatting>
  <conditionalFormatting sqref="B2">
    <cfRule type="cellIs" dxfId="260" priority="345" operator="between">
      <formula>1</formula>
      <formula>1.66</formula>
    </cfRule>
  </conditionalFormatting>
  <conditionalFormatting sqref="B2">
    <cfRule type="cellIs" dxfId="259" priority="344" operator="between">
      <formula>1.67</formula>
      <formula>2.33</formula>
    </cfRule>
  </conditionalFormatting>
  <conditionalFormatting sqref="B2">
    <cfRule type="cellIs" dxfId="258" priority="343" operator="between">
      <formula>2.34</formula>
      <formula>3</formula>
    </cfRule>
  </conditionalFormatting>
  <conditionalFormatting sqref="C2">
    <cfRule type="cellIs" dxfId="257" priority="342" operator="between">
      <formula>1</formula>
      <formula>1.66</formula>
    </cfRule>
  </conditionalFormatting>
  <conditionalFormatting sqref="C2">
    <cfRule type="cellIs" dxfId="256" priority="341" operator="between">
      <formula>1.67</formula>
      <formula>2.33</formula>
    </cfRule>
  </conditionalFormatting>
  <conditionalFormatting sqref="C2">
    <cfRule type="cellIs" dxfId="255" priority="340" operator="between">
      <formula>2.34</formula>
      <formula>3</formula>
    </cfRule>
  </conditionalFormatting>
  <conditionalFormatting sqref="D2">
    <cfRule type="cellIs" dxfId="254" priority="339" operator="between">
      <formula>1</formula>
      <formula>1.66</formula>
    </cfRule>
  </conditionalFormatting>
  <conditionalFormatting sqref="D2">
    <cfRule type="cellIs" dxfId="253" priority="338" operator="between">
      <formula>1.67</formula>
      <formula>2.33</formula>
    </cfRule>
  </conditionalFormatting>
  <conditionalFormatting sqref="D2">
    <cfRule type="cellIs" dxfId="252" priority="337" operator="between">
      <formula>2.34</formula>
      <formula>3</formula>
    </cfRule>
  </conditionalFormatting>
  <conditionalFormatting sqref="E2">
    <cfRule type="cellIs" dxfId="251" priority="336" operator="between">
      <formula>1</formula>
      <formula>1.66</formula>
    </cfRule>
  </conditionalFormatting>
  <conditionalFormatting sqref="E2">
    <cfRule type="cellIs" dxfId="250" priority="335" operator="between">
      <formula>1.67</formula>
      <formula>2.33</formula>
    </cfRule>
  </conditionalFormatting>
  <conditionalFormatting sqref="E2">
    <cfRule type="cellIs" dxfId="249" priority="334" operator="between">
      <formula>2.34</formula>
      <formula>3</formula>
    </cfRule>
  </conditionalFormatting>
  <conditionalFormatting sqref="F2">
    <cfRule type="cellIs" dxfId="248" priority="333" operator="between">
      <formula>1</formula>
      <formula>1.66</formula>
    </cfRule>
  </conditionalFormatting>
  <conditionalFormatting sqref="F2">
    <cfRule type="cellIs" dxfId="247" priority="332" operator="between">
      <formula>1.67</formula>
      <formula>2.33</formula>
    </cfRule>
  </conditionalFormatting>
  <conditionalFormatting sqref="F2">
    <cfRule type="cellIs" dxfId="246" priority="331" operator="between">
      <formula>2.34</formula>
      <formula>3</formula>
    </cfRule>
  </conditionalFormatting>
  <conditionalFormatting sqref="G2">
    <cfRule type="cellIs" dxfId="245" priority="330" operator="between">
      <formula>1</formula>
      <formula>1.66</formula>
    </cfRule>
  </conditionalFormatting>
  <conditionalFormatting sqref="G2">
    <cfRule type="cellIs" dxfId="244" priority="329" operator="between">
      <formula>1.67</formula>
      <formula>2.33</formula>
    </cfRule>
  </conditionalFormatting>
  <conditionalFormatting sqref="G2">
    <cfRule type="cellIs" dxfId="243" priority="328" operator="between">
      <formula>2.34</formula>
      <formula>3</formula>
    </cfRule>
  </conditionalFormatting>
  <conditionalFormatting sqref="H2">
    <cfRule type="cellIs" dxfId="242" priority="327" operator="between">
      <formula>1</formula>
      <formula>1.66</formula>
    </cfRule>
  </conditionalFormatting>
  <conditionalFormatting sqref="H2">
    <cfRule type="cellIs" dxfId="241" priority="326" operator="between">
      <formula>1.67</formula>
      <formula>2.33</formula>
    </cfRule>
  </conditionalFormatting>
  <conditionalFormatting sqref="H2">
    <cfRule type="cellIs" dxfId="240" priority="325" operator="between">
      <formula>2.34</formula>
      <formula>3</formula>
    </cfRule>
  </conditionalFormatting>
  <conditionalFormatting sqref="I2">
    <cfRule type="cellIs" dxfId="239" priority="324" operator="between">
      <formula>1</formula>
      <formula>1.66</formula>
    </cfRule>
  </conditionalFormatting>
  <conditionalFormatting sqref="I2">
    <cfRule type="cellIs" dxfId="238" priority="323" operator="between">
      <formula>1.67</formula>
      <formula>2.33</formula>
    </cfRule>
  </conditionalFormatting>
  <conditionalFormatting sqref="I2">
    <cfRule type="cellIs" dxfId="237" priority="322" operator="between">
      <formula>2.34</formula>
      <formula>3</formula>
    </cfRule>
  </conditionalFormatting>
  <conditionalFormatting sqref="J2">
    <cfRule type="cellIs" dxfId="236" priority="321" operator="between">
      <formula>1</formula>
      <formula>1.66</formula>
    </cfRule>
  </conditionalFormatting>
  <conditionalFormatting sqref="J2">
    <cfRule type="cellIs" dxfId="235" priority="320" operator="between">
      <formula>1.67</formula>
      <formula>2.33</formula>
    </cfRule>
  </conditionalFormatting>
  <conditionalFormatting sqref="J2">
    <cfRule type="cellIs" dxfId="234" priority="319" operator="between">
      <formula>2.34</formula>
      <formula>3</formula>
    </cfRule>
  </conditionalFormatting>
  <conditionalFormatting sqref="K2">
    <cfRule type="cellIs" dxfId="233" priority="318" operator="between">
      <formula>1</formula>
      <formula>1.66</formula>
    </cfRule>
  </conditionalFormatting>
  <conditionalFormatting sqref="K2">
    <cfRule type="cellIs" dxfId="232" priority="317" operator="between">
      <formula>1.67</formula>
      <formula>2.33</formula>
    </cfRule>
  </conditionalFormatting>
  <conditionalFormatting sqref="K2">
    <cfRule type="cellIs" dxfId="231" priority="316" operator="between">
      <formula>2.34</formula>
      <formula>3</formula>
    </cfRule>
  </conditionalFormatting>
  <conditionalFormatting sqref="L2">
    <cfRule type="cellIs" dxfId="230" priority="315" operator="between">
      <formula>1</formula>
      <formula>1.66</formula>
    </cfRule>
  </conditionalFormatting>
  <conditionalFormatting sqref="L2">
    <cfRule type="cellIs" dxfId="229" priority="314" operator="between">
      <formula>1.67</formula>
      <formula>2.33</formula>
    </cfRule>
  </conditionalFormatting>
  <conditionalFormatting sqref="L2">
    <cfRule type="cellIs" dxfId="228" priority="313" operator="between">
      <formula>2.34</formula>
      <formula>3</formula>
    </cfRule>
  </conditionalFormatting>
  <conditionalFormatting sqref="M2">
    <cfRule type="cellIs" dxfId="227" priority="312" operator="between">
      <formula>1</formula>
      <formula>1.66</formula>
    </cfRule>
  </conditionalFormatting>
  <conditionalFormatting sqref="M2">
    <cfRule type="cellIs" dxfId="226" priority="311" operator="between">
      <formula>1.67</formula>
      <formula>2.33</formula>
    </cfRule>
  </conditionalFormatting>
  <conditionalFormatting sqref="M2">
    <cfRule type="cellIs" dxfId="225" priority="310" operator="between">
      <formula>2.34</formula>
      <formula>3</formula>
    </cfRule>
  </conditionalFormatting>
  <conditionalFormatting sqref="N2">
    <cfRule type="cellIs" dxfId="224" priority="309" operator="between">
      <formula>1</formula>
      <formula>1.66</formula>
    </cfRule>
  </conditionalFormatting>
  <conditionalFormatting sqref="N2">
    <cfRule type="cellIs" dxfId="223" priority="308" operator="between">
      <formula>1.67</formula>
      <formula>2.33</formula>
    </cfRule>
  </conditionalFormatting>
  <conditionalFormatting sqref="N2">
    <cfRule type="cellIs" dxfId="222" priority="307" operator="between">
      <formula>2.34</formula>
      <formula>3</formula>
    </cfRule>
  </conditionalFormatting>
  <conditionalFormatting sqref="O2">
    <cfRule type="cellIs" dxfId="221" priority="306" operator="between">
      <formula>1</formula>
      <formula>1.66</formula>
    </cfRule>
  </conditionalFormatting>
  <conditionalFormatting sqref="O2">
    <cfRule type="cellIs" dxfId="220" priority="305" operator="between">
      <formula>1.67</formula>
      <formula>2.33</formula>
    </cfRule>
  </conditionalFormatting>
  <conditionalFormatting sqref="O2">
    <cfRule type="cellIs" dxfId="219" priority="304" operator="between">
      <formula>2.34</formula>
      <formula>3</formula>
    </cfRule>
  </conditionalFormatting>
  <conditionalFormatting sqref="Q2">
    <cfRule type="cellIs" dxfId="218" priority="303" operator="between">
      <formula>1</formula>
      <formula>1.66</formula>
    </cfRule>
  </conditionalFormatting>
  <conditionalFormatting sqref="Q2">
    <cfRule type="cellIs" dxfId="217" priority="302" operator="between">
      <formula>1.67</formula>
      <formula>2.33</formula>
    </cfRule>
  </conditionalFormatting>
  <conditionalFormatting sqref="Q2">
    <cfRule type="cellIs" dxfId="216" priority="301" operator="between">
      <formula>2.34</formula>
      <formula>3</formula>
    </cfRule>
  </conditionalFormatting>
  <conditionalFormatting sqref="B2">
    <cfRule type="cellIs" dxfId="215" priority="300" operator="between">
      <formula>1</formula>
      <formula>1.66</formula>
    </cfRule>
  </conditionalFormatting>
  <conditionalFormatting sqref="B2">
    <cfRule type="cellIs" dxfId="214" priority="299" operator="between">
      <formula>1.67</formula>
      <formula>2.33</formula>
    </cfRule>
  </conditionalFormatting>
  <conditionalFormatting sqref="B2">
    <cfRule type="cellIs" dxfId="213" priority="298" operator="between">
      <formula>2.34</formula>
      <formula>3</formula>
    </cfRule>
  </conditionalFormatting>
  <conditionalFormatting sqref="C2">
    <cfRule type="cellIs" dxfId="212" priority="297" operator="between">
      <formula>1</formula>
      <formula>1.66</formula>
    </cfRule>
  </conditionalFormatting>
  <conditionalFormatting sqref="C2">
    <cfRule type="cellIs" dxfId="211" priority="296" operator="between">
      <formula>1.67</formula>
      <formula>2.33</formula>
    </cfRule>
  </conditionalFormatting>
  <conditionalFormatting sqref="C2">
    <cfRule type="cellIs" dxfId="210" priority="295" operator="between">
      <formula>2.34</formula>
      <formula>3</formula>
    </cfRule>
  </conditionalFormatting>
  <conditionalFormatting sqref="D2">
    <cfRule type="cellIs" dxfId="209" priority="294" operator="between">
      <formula>1</formula>
      <formula>1.66</formula>
    </cfRule>
  </conditionalFormatting>
  <conditionalFormatting sqref="D2">
    <cfRule type="cellIs" dxfId="208" priority="293" operator="between">
      <formula>1.67</formula>
      <formula>2.33</formula>
    </cfRule>
  </conditionalFormatting>
  <conditionalFormatting sqref="D2">
    <cfRule type="cellIs" dxfId="207" priority="292" operator="between">
      <formula>2.34</formula>
      <formula>3</formula>
    </cfRule>
  </conditionalFormatting>
  <conditionalFormatting sqref="E2">
    <cfRule type="cellIs" dxfId="206" priority="291" operator="between">
      <formula>1</formula>
      <formula>1.66</formula>
    </cfRule>
  </conditionalFormatting>
  <conditionalFormatting sqref="E2">
    <cfRule type="cellIs" dxfId="205" priority="290" operator="between">
      <formula>1.67</formula>
      <formula>2.33</formula>
    </cfRule>
  </conditionalFormatting>
  <conditionalFormatting sqref="E2">
    <cfRule type="cellIs" dxfId="204" priority="289" operator="between">
      <formula>2.34</formula>
      <formula>3</formula>
    </cfRule>
  </conditionalFormatting>
  <conditionalFormatting sqref="F2">
    <cfRule type="cellIs" dxfId="203" priority="288" operator="between">
      <formula>1</formula>
      <formula>1.66</formula>
    </cfRule>
  </conditionalFormatting>
  <conditionalFormatting sqref="F2">
    <cfRule type="cellIs" dxfId="202" priority="287" operator="between">
      <formula>1.67</formula>
      <formula>2.33</formula>
    </cfRule>
  </conditionalFormatting>
  <conditionalFormatting sqref="F2">
    <cfRule type="cellIs" dxfId="201" priority="286" operator="between">
      <formula>2.34</formula>
      <formula>3</formula>
    </cfRule>
  </conditionalFormatting>
  <conditionalFormatting sqref="G2">
    <cfRule type="cellIs" dxfId="200" priority="285" operator="between">
      <formula>1</formula>
      <formula>1.66</formula>
    </cfRule>
  </conditionalFormatting>
  <conditionalFormatting sqref="G2">
    <cfRule type="cellIs" dxfId="199" priority="284" operator="between">
      <formula>1.67</formula>
      <formula>2.33</formula>
    </cfRule>
  </conditionalFormatting>
  <conditionalFormatting sqref="G2">
    <cfRule type="cellIs" dxfId="198" priority="283" operator="between">
      <formula>2.34</formula>
      <formula>3</formula>
    </cfRule>
  </conditionalFormatting>
  <conditionalFormatting sqref="H2">
    <cfRule type="cellIs" dxfId="197" priority="282" operator="between">
      <formula>1</formula>
      <formula>1.66</formula>
    </cfRule>
  </conditionalFormatting>
  <conditionalFormatting sqref="H2">
    <cfRule type="cellIs" dxfId="196" priority="281" operator="between">
      <formula>1.67</formula>
      <formula>2.33</formula>
    </cfRule>
  </conditionalFormatting>
  <conditionalFormatting sqref="H2">
    <cfRule type="cellIs" dxfId="195" priority="280" operator="between">
      <formula>2.34</formula>
      <formula>3</formula>
    </cfRule>
  </conditionalFormatting>
  <conditionalFormatting sqref="I2">
    <cfRule type="cellIs" dxfId="194" priority="279" operator="between">
      <formula>1</formula>
      <formula>1.66</formula>
    </cfRule>
  </conditionalFormatting>
  <conditionalFormatting sqref="I2">
    <cfRule type="cellIs" dxfId="193" priority="278" operator="between">
      <formula>1.67</formula>
      <formula>2.33</formula>
    </cfRule>
  </conditionalFormatting>
  <conditionalFormatting sqref="I2">
    <cfRule type="cellIs" dxfId="192" priority="277" operator="between">
      <formula>2.34</formula>
      <formula>3</formula>
    </cfRule>
  </conditionalFormatting>
  <conditionalFormatting sqref="J2">
    <cfRule type="cellIs" dxfId="191" priority="276" operator="between">
      <formula>1</formula>
      <formula>1.66</formula>
    </cfRule>
  </conditionalFormatting>
  <conditionalFormatting sqref="J2">
    <cfRule type="cellIs" dxfId="190" priority="275" operator="between">
      <formula>1.67</formula>
      <formula>2.33</formula>
    </cfRule>
  </conditionalFormatting>
  <conditionalFormatting sqref="J2">
    <cfRule type="cellIs" dxfId="189" priority="274" operator="between">
      <formula>2.34</formula>
      <formula>3</formula>
    </cfRule>
  </conditionalFormatting>
  <conditionalFormatting sqref="K2">
    <cfRule type="cellIs" dxfId="188" priority="273" operator="between">
      <formula>1</formula>
      <formula>1.66</formula>
    </cfRule>
  </conditionalFormatting>
  <conditionalFormatting sqref="K2">
    <cfRule type="cellIs" dxfId="187" priority="272" operator="between">
      <formula>1.67</formula>
      <formula>2.33</formula>
    </cfRule>
  </conditionalFormatting>
  <conditionalFormatting sqref="K2">
    <cfRule type="cellIs" dxfId="186" priority="271" operator="between">
      <formula>2.34</formula>
      <formula>3</formula>
    </cfRule>
  </conditionalFormatting>
  <conditionalFormatting sqref="L2">
    <cfRule type="cellIs" dxfId="185" priority="270" operator="between">
      <formula>1</formula>
      <formula>1.66</formula>
    </cfRule>
  </conditionalFormatting>
  <conditionalFormatting sqref="L2">
    <cfRule type="cellIs" dxfId="184" priority="269" operator="between">
      <formula>1.67</formula>
      <formula>2.33</formula>
    </cfRule>
  </conditionalFormatting>
  <conditionalFormatting sqref="L2">
    <cfRule type="cellIs" dxfId="183" priority="268" operator="between">
      <formula>2.34</formula>
      <formula>3</formula>
    </cfRule>
  </conditionalFormatting>
  <conditionalFormatting sqref="M2">
    <cfRule type="cellIs" dxfId="182" priority="267" operator="between">
      <formula>1</formula>
      <formula>1.66</formula>
    </cfRule>
  </conditionalFormatting>
  <conditionalFormatting sqref="M2">
    <cfRule type="cellIs" dxfId="181" priority="266" operator="between">
      <formula>1.67</formula>
      <formula>2.33</formula>
    </cfRule>
  </conditionalFormatting>
  <conditionalFormatting sqref="M2">
    <cfRule type="cellIs" dxfId="180" priority="265" operator="between">
      <formula>2.34</formula>
      <formula>3</formula>
    </cfRule>
  </conditionalFormatting>
  <conditionalFormatting sqref="N2">
    <cfRule type="cellIs" dxfId="179" priority="264" operator="between">
      <formula>1</formula>
      <formula>1.66</formula>
    </cfRule>
  </conditionalFormatting>
  <conditionalFormatting sqref="N2">
    <cfRule type="cellIs" dxfId="178" priority="263" operator="between">
      <formula>1.67</formula>
      <formula>2.33</formula>
    </cfRule>
  </conditionalFormatting>
  <conditionalFormatting sqref="N2">
    <cfRule type="cellIs" dxfId="177" priority="262" operator="between">
      <formula>2.34</formula>
      <formula>3</formula>
    </cfRule>
  </conditionalFormatting>
  <conditionalFormatting sqref="O2">
    <cfRule type="cellIs" dxfId="176" priority="261" operator="between">
      <formula>1</formula>
      <formula>1.66</formula>
    </cfRule>
  </conditionalFormatting>
  <conditionalFormatting sqref="O2">
    <cfRule type="cellIs" dxfId="175" priority="260" operator="between">
      <formula>1.67</formula>
      <formula>2.33</formula>
    </cfRule>
  </conditionalFormatting>
  <conditionalFormatting sqref="O2">
    <cfRule type="cellIs" dxfId="174" priority="259" operator="between">
      <formula>2.34</formula>
      <formula>3</formula>
    </cfRule>
  </conditionalFormatting>
  <conditionalFormatting sqref="Q2">
    <cfRule type="cellIs" dxfId="173" priority="258" operator="between">
      <formula>1</formula>
      <formula>1.66</formula>
    </cfRule>
  </conditionalFormatting>
  <conditionalFormatting sqref="Q2">
    <cfRule type="cellIs" dxfId="172" priority="257" operator="between">
      <formula>1.67</formula>
      <formula>2.33</formula>
    </cfRule>
  </conditionalFormatting>
  <conditionalFormatting sqref="Q2">
    <cfRule type="cellIs" dxfId="171" priority="256" operator="between">
      <formula>2.34</formula>
      <formula>3</formula>
    </cfRule>
  </conditionalFormatting>
  <conditionalFormatting sqref="B2">
    <cfRule type="cellIs" dxfId="170" priority="255" operator="between">
      <formula>1</formula>
      <formula>1.66</formula>
    </cfRule>
  </conditionalFormatting>
  <conditionalFormatting sqref="B2">
    <cfRule type="cellIs" dxfId="169" priority="254" operator="between">
      <formula>1.67</formula>
      <formula>2.33</formula>
    </cfRule>
  </conditionalFormatting>
  <conditionalFormatting sqref="B2">
    <cfRule type="cellIs" dxfId="168" priority="253" operator="between">
      <formula>2.34</formula>
      <formula>3</formula>
    </cfRule>
  </conditionalFormatting>
  <conditionalFormatting sqref="C2">
    <cfRule type="cellIs" dxfId="167" priority="252" operator="between">
      <formula>1</formula>
      <formula>1.66</formula>
    </cfRule>
  </conditionalFormatting>
  <conditionalFormatting sqref="C2">
    <cfRule type="cellIs" dxfId="166" priority="251" operator="between">
      <formula>1.67</formula>
      <formula>2.33</formula>
    </cfRule>
  </conditionalFormatting>
  <conditionalFormatting sqref="C2">
    <cfRule type="cellIs" dxfId="165" priority="250" operator="between">
      <formula>2.34</formula>
      <formula>3</formula>
    </cfRule>
  </conditionalFormatting>
  <conditionalFormatting sqref="D2">
    <cfRule type="cellIs" dxfId="164" priority="249" operator="between">
      <formula>1</formula>
      <formula>1.66</formula>
    </cfRule>
  </conditionalFormatting>
  <conditionalFormatting sqref="D2">
    <cfRule type="cellIs" dxfId="163" priority="248" operator="between">
      <formula>1.67</formula>
      <formula>2.33</formula>
    </cfRule>
  </conditionalFormatting>
  <conditionalFormatting sqref="D2">
    <cfRule type="cellIs" dxfId="162" priority="247" operator="between">
      <formula>2.34</formula>
      <formula>3</formula>
    </cfRule>
  </conditionalFormatting>
  <conditionalFormatting sqref="E2">
    <cfRule type="cellIs" dxfId="161" priority="246" operator="between">
      <formula>1</formula>
      <formula>1.66</formula>
    </cfRule>
  </conditionalFormatting>
  <conditionalFormatting sqref="E2">
    <cfRule type="cellIs" dxfId="160" priority="245" operator="between">
      <formula>1.67</formula>
      <formula>2.33</formula>
    </cfRule>
  </conditionalFormatting>
  <conditionalFormatting sqref="E2">
    <cfRule type="cellIs" dxfId="159" priority="244" operator="between">
      <formula>2.34</formula>
      <formula>3</formula>
    </cfRule>
  </conditionalFormatting>
  <conditionalFormatting sqref="F2">
    <cfRule type="cellIs" dxfId="158" priority="243" operator="between">
      <formula>1</formula>
      <formula>1.66</formula>
    </cfRule>
  </conditionalFormatting>
  <conditionalFormatting sqref="F2">
    <cfRule type="cellIs" dxfId="157" priority="242" operator="between">
      <formula>1.67</formula>
      <formula>2.33</formula>
    </cfRule>
  </conditionalFormatting>
  <conditionalFormatting sqref="F2">
    <cfRule type="cellIs" dxfId="156" priority="241" operator="between">
      <formula>2.34</formula>
      <formula>3</formula>
    </cfRule>
  </conditionalFormatting>
  <conditionalFormatting sqref="G2">
    <cfRule type="cellIs" dxfId="155" priority="240" operator="between">
      <formula>1</formula>
      <formula>1.66</formula>
    </cfRule>
  </conditionalFormatting>
  <conditionalFormatting sqref="G2">
    <cfRule type="cellIs" dxfId="154" priority="239" operator="between">
      <formula>1.67</formula>
      <formula>2.33</formula>
    </cfRule>
  </conditionalFormatting>
  <conditionalFormatting sqref="G2">
    <cfRule type="cellIs" dxfId="153" priority="238" operator="between">
      <formula>2.34</formula>
      <formula>3</formula>
    </cfRule>
  </conditionalFormatting>
  <conditionalFormatting sqref="H2">
    <cfRule type="cellIs" dxfId="152" priority="237" operator="between">
      <formula>1</formula>
      <formula>1.66</formula>
    </cfRule>
  </conditionalFormatting>
  <conditionalFormatting sqref="H2">
    <cfRule type="cellIs" dxfId="151" priority="236" operator="between">
      <formula>1.67</formula>
      <formula>2.33</formula>
    </cfRule>
  </conditionalFormatting>
  <conditionalFormatting sqref="H2">
    <cfRule type="cellIs" dxfId="150" priority="235" operator="between">
      <formula>2.34</formula>
      <formula>3</formula>
    </cfRule>
  </conditionalFormatting>
  <conditionalFormatting sqref="I2">
    <cfRule type="cellIs" dxfId="149" priority="234" operator="between">
      <formula>1</formula>
      <formula>1.66</formula>
    </cfRule>
  </conditionalFormatting>
  <conditionalFormatting sqref="I2">
    <cfRule type="cellIs" dxfId="148" priority="233" operator="between">
      <formula>1.67</formula>
      <formula>2.33</formula>
    </cfRule>
  </conditionalFormatting>
  <conditionalFormatting sqref="I2">
    <cfRule type="cellIs" dxfId="147" priority="232" operator="between">
      <formula>2.34</formula>
      <formula>3</formula>
    </cfRule>
  </conditionalFormatting>
  <conditionalFormatting sqref="J2">
    <cfRule type="cellIs" dxfId="146" priority="231" operator="between">
      <formula>1</formula>
      <formula>1.66</formula>
    </cfRule>
  </conditionalFormatting>
  <conditionalFormatting sqref="J2">
    <cfRule type="cellIs" dxfId="145" priority="230" operator="between">
      <formula>1.67</formula>
      <formula>2.33</formula>
    </cfRule>
  </conditionalFormatting>
  <conditionalFormatting sqref="J2">
    <cfRule type="cellIs" dxfId="144" priority="229" operator="between">
      <formula>2.34</formula>
      <formula>3</formula>
    </cfRule>
  </conditionalFormatting>
  <conditionalFormatting sqref="K2">
    <cfRule type="cellIs" dxfId="143" priority="228" operator="between">
      <formula>1</formula>
      <formula>1.66</formula>
    </cfRule>
  </conditionalFormatting>
  <conditionalFormatting sqref="K2">
    <cfRule type="cellIs" dxfId="142" priority="227" operator="between">
      <formula>1.67</formula>
      <formula>2.33</formula>
    </cfRule>
  </conditionalFormatting>
  <conditionalFormatting sqref="K2">
    <cfRule type="cellIs" dxfId="141" priority="226" operator="between">
      <formula>2.34</formula>
      <formula>3</formula>
    </cfRule>
  </conditionalFormatting>
  <conditionalFormatting sqref="L2">
    <cfRule type="cellIs" dxfId="140" priority="225" operator="between">
      <formula>1</formula>
      <formula>1.66</formula>
    </cfRule>
  </conditionalFormatting>
  <conditionalFormatting sqref="L2">
    <cfRule type="cellIs" dxfId="139" priority="224" operator="between">
      <formula>1.67</formula>
      <formula>2.33</formula>
    </cfRule>
  </conditionalFormatting>
  <conditionalFormatting sqref="L2">
    <cfRule type="cellIs" dxfId="138" priority="223" operator="between">
      <formula>2.34</formula>
      <formula>3</formula>
    </cfRule>
  </conditionalFormatting>
  <conditionalFormatting sqref="M2">
    <cfRule type="cellIs" dxfId="137" priority="222" operator="between">
      <formula>1</formula>
      <formula>1.66</formula>
    </cfRule>
  </conditionalFormatting>
  <conditionalFormatting sqref="M2">
    <cfRule type="cellIs" dxfId="136" priority="221" operator="between">
      <formula>1.67</formula>
      <formula>2.33</formula>
    </cfRule>
  </conditionalFormatting>
  <conditionalFormatting sqref="M2">
    <cfRule type="cellIs" dxfId="135" priority="220" operator="between">
      <formula>2.34</formula>
      <formula>3</formula>
    </cfRule>
  </conditionalFormatting>
  <conditionalFormatting sqref="N2">
    <cfRule type="cellIs" dxfId="134" priority="219" operator="between">
      <formula>1</formula>
      <formula>1.66</formula>
    </cfRule>
  </conditionalFormatting>
  <conditionalFormatting sqref="N2">
    <cfRule type="cellIs" dxfId="133" priority="218" operator="between">
      <formula>1.67</formula>
      <formula>2.33</formula>
    </cfRule>
  </conditionalFormatting>
  <conditionalFormatting sqref="N2">
    <cfRule type="cellIs" dxfId="132" priority="217" operator="between">
      <formula>2.34</formula>
      <formula>3</formula>
    </cfRule>
  </conditionalFormatting>
  <conditionalFormatting sqref="O2">
    <cfRule type="cellIs" dxfId="131" priority="216" operator="between">
      <formula>1</formula>
      <formula>1.66</formula>
    </cfRule>
  </conditionalFormatting>
  <conditionalFormatting sqref="O2">
    <cfRule type="cellIs" dxfId="130" priority="215" operator="between">
      <formula>1.67</formula>
      <formula>2.33</formula>
    </cfRule>
  </conditionalFormatting>
  <conditionalFormatting sqref="O2">
    <cfRule type="cellIs" dxfId="129" priority="214" operator="between">
      <formula>2.34</formula>
      <formula>3</formula>
    </cfRule>
  </conditionalFormatting>
  <conditionalFormatting sqref="Q2">
    <cfRule type="cellIs" dxfId="128" priority="213" operator="between">
      <formula>1</formula>
      <formula>1.66</formula>
    </cfRule>
  </conditionalFormatting>
  <conditionalFormatting sqref="Q2">
    <cfRule type="cellIs" dxfId="127" priority="212" operator="between">
      <formula>1.67</formula>
      <formula>2.33</formula>
    </cfRule>
  </conditionalFormatting>
  <conditionalFormatting sqref="Q2">
    <cfRule type="cellIs" dxfId="126" priority="211" operator="between">
      <formula>2.34</formula>
      <formula>3</formula>
    </cfRule>
  </conditionalFormatting>
  <conditionalFormatting sqref="B2">
    <cfRule type="cellIs" dxfId="125" priority="210" operator="between">
      <formula>1</formula>
      <formula>1.66</formula>
    </cfRule>
  </conditionalFormatting>
  <conditionalFormatting sqref="B2">
    <cfRule type="cellIs" dxfId="124" priority="209" operator="between">
      <formula>1.67</formula>
      <formula>2.33</formula>
    </cfRule>
  </conditionalFormatting>
  <conditionalFormatting sqref="B2">
    <cfRule type="cellIs" dxfId="123" priority="208" operator="between">
      <formula>2.34</formula>
      <formula>3</formula>
    </cfRule>
  </conditionalFormatting>
  <conditionalFormatting sqref="C2">
    <cfRule type="cellIs" dxfId="122" priority="207" operator="between">
      <formula>1</formula>
      <formula>1.66</formula>
    </cfRule>
  </conditionalFormatting>
  <conditionalFormatting sqref="C2">
    <cfRule type="cellIs" dxfId="121" priority="206" operator="between">
      <formula>1.67</formula>
      <formula>2.33</formula>
    </cfRule>
  </conditionalFormatting>
  <conditionalFormatting sqref="C2">
    <cfRule type="cellIs" dxfId="120" priority="205" operator="between">
      <formula>2.34</formula>
      <formula>3</formula>
    </cfRule>
  </conditionalFormatting>
  <conditionalFormatting sqref="D2">
    <cfRule type="cellIs" dxfId="119" priority="204" operator="between">
      <formula>1</formula>
      <formula>1.66</formula>
    </cfRule>
  </conditionalFormatting>
  <conditionalFormatting sqref="D2">
    <cfRule type="cellIs" dxfId="118" priority="203" operator="between">
      <formula>1.67</formula>
      <formula>2.33</formula>
    </cfRule>
  </conditionalFormatting>
  <conditionalFormatting sqref="D2">
    <cfRule type="cellIs" dxfId="117" priority="202" operator="between">
      <formula>2.34</formula>
      <formula>3</formula>
    </cfRule>
  </conditionalFormatting>
  <conditionalFormatting sqref="E2">
    <cfRule type="cellIs" dxfId="116" priority="201" operator="between">
      <formula>1</formula>
      <formula>1.66</formula>
    </cfRule>
  </conditionalFormatting>
  <conditionalFormatting sqref="E2">
    <cfRule type="cellIs" dxfId="115" priority="200" operator="between">
      <formula>1.67</formula>
      <formula>2.33</formula>
    </cfRule>
  </conditionalFormatting>
  <conditionalFormatting sqref="E2">
    <cfRule type="cellIs" dxfId="114" priority="199" operator="between">
      <formula>2.34</formula>
      <formula>3</formula>
    </cfRule>
  </conditionalFormatting>
  <conditionalFormatting sqref="F2">
    <cfRule type="cellIs" dxfId="113" priority="198" operator="between">
      <formula>1</formula>
      <formula>1.66</formula>
    </cfRule>
  </conditionalFormatting>
  <conditionalFormatting sqref="F2">
    <cfRule type="cellIs" dxfId="112" priority="197" operator="between">
      <formula>1.67</formula>
      <formula>2.33</formula>
    </cfRule>
  </conditionalFormatting>
  <conditionalFormatting sqref="F2">
    <cfRule type="cellIs" dxfId="111" priority="196" operator="between">
      <formula>2.34</formula>
      <formula>3</formula>
    </cfRule>
  </conditionalFormatting>
  <conditionalFormatting sqref="G2">
    <cfRule type="cellIs" dxfId="110" priority="195" operator="between">
      <formula>1</formula>
      <formula>1.66</formula>
    </cfRule>
  </conditionalFormatting>
  <conditionalFormatting sqref="G2">
    <cfRule type="cellIs" dxfId="109" priority="194" operator="between">
      <formula>1.67</formula>
      <formula>2.33</formula>
    </cfRule>
  </conditionalFormatting>
  <conditionalFormatting sqref="G2">
    <cfRule type="cellIs" dxfId="108" priority="193" operator="between">
      <formula>2.34</formula>
      <formula>3</formula>
    </cfRule>
  </conditionalFormatting>
  <conditionalFormatting sqref="H2">
    <cfRule type="cellIs" dxfId="107" priority="192" operator="between">
      <formula>1</formula>
      <formula>1.66</formula>
    </cfRule>
  </conditionalFormatting>
  <conditionalFormatting sqref="H2">
    <cfRule type="cellIs" dxfId="106" priority="191" operator="between">
      <formula>1.67</formula>
      <formula>2.33</formula>
    </cfRule>
  </conditionalFormatting>
  <conditionalFormatting sqref="H2">
    <cfRule type="cellIs" dxfId="105" priority="190" operator="between">
      <formula>2.34</formula>
      <formula>3</formula>
    </cfRule>
  </conditionalFormatting>
  <conditionalFormatting sqref="I2">
    <cfRule type="cellIs" dxfId="104" priority="189" operator="between">
      <formula>1</formula>
      <formula>1.66</formula>
    </cfRule>
  </conditionalFormatting>
  <conditionalFormatting sqref="I2">
    <cfRule type="cellIs" dxfId="103" priority="188" operator="between">
      <formula>1.67</formula>
      <formula>2.33</formula>
    </cfRule>
  </conditionalFormatting>
  <conditionalFormatting sqref="I2">
    <cfRule type="cellIs" dxfId="102" priority="187" operator="between">
      <formula>2.34</formula>
      <formula>3</formula>
    </cfRule>
  </conditionalFormatting>
  <conditionalFormatting sqref="J2">
    <cfRule type="cellIs" dxfId="101" priority="186" operator="between">
      <formula>1</formula>
      <formula>1.66</formula>
    </cfRule>
  </conditionalFormatting>
  <conditionalFormatting sqref="J2">
    <cfRule type="cellIs" dxfId="100" priority="185" operator="between">
      <formula>1.67</formula>
      <formula>2.33</formula>
    </cfRule>
  </conditionalFormatting>
  <conditionalFormatting sqref="J2">
    <cfRule type="cellIs" dxfId="99" priority="184" operator="between">
      <formula>2.34</formula>
      <formula>3</formula>
    </cfRule>
  </conditionalFormatting>
  <conditionalFormatting sqref="K2">
    <cfRule type="cellIs" dxfId="98" priority="183" operator="between">
      <formula>1</formula>
      <formula>1.66</formula>
    </cfRule>
  </conditionalFormatting>
  <conditionalFormatting sqref="K2">
    <cfRule type="cellIs" dxfId="97" priority="182" operator="between">
      <formula>1.67</formula>
      <formula>2.33</formula>
    </cfRule>
  </conditionalFormatting>
  <conditionalFormatting sqref="K2">
    <cfRule type="cellIs" dxfId="96" priority="181" operator="between">
      <formula>2.34</formula>
      <formula>3</formula>
    </cfRule>
  </conditionalFormatting>
  <conditionalFormatting sqref="L2">
    <cfRule type="cellIs" dxfId="95" priority="180" operator="between">
      <formula>1</formula>
      <formula>1.66</formula>
    </cfRule>
  </conditionalFormatting>
  <conditionalFormatting sqref="L2">
    <cfRule type="cellIs" dxfId="94" priority="179" operator="between">
      <formula>1.67</formula>
      <formula>2.33</formula>
    </cfRule>
  </conditionalFormatting>
  <conditionalFormatting sqref="L2">
    <cfRule type="cellIs" dxfId="93" priority="178" operator="between">
      <formula>2.34</formula>
      <formula>3</formula>
    </cfRule>
  </conditionalFormatting>
  <conditionalFormatting sqref="M2">
    <cfRule type="cellIs" dxfId="92" priority="177" operator="between">
      <formula>1</formula>
      <formula>1.66</formula>
    </cfRule>
  </conditionalFormatting>
  <conditionalFormatting sqref="M2">
    <cfRule type="cellIs" dxfId="91" priority="176" operator="between">
      <formula>1.67</formula>
      <formula>2.33</formula>
    </cfRule>
  </conditionalFormatting>
  <conditionalFormatting sqref="M2">
    <cfRule type="cellIs" dxfId="90" priority="175" operator="between">
      <formula>2.34</formula>
      <formula>3</formula>
    </cfRule>
  </conditionalFormatting>
  <conditionalFormatting sqref="N2">
    <cfRule type="cellIs" dxfId="89" priority="174" operator="between">
      <formula>1</formula>
      <formula>1.66</formula>
    </cfRule>
  </conditionalFormatting>
  <conditionalFormatting sqref="N2">
    <cfRule type="cellIs" dxfId="88" priority="173" operator="between">
      <formula>1.67</formula>
      <formula>2.33</formula>
    </cfRule>
  </conditionalFormatting>
  <conditionalFormatting sqref="N2">
    <cfRule type="cellIs" dxfId="87" priority="172" operator="between">
      <formula>2.34</formula>
      <formula>3</formula>
    </cfRule>
  </conditionalFormatting>
  <conditionalFormatting sqref="O2">
    <cfRule type="cellIs" dxfId="86" priority="171" operator="between">
      <formula>1</formula>
      <formula>1.66</formula>
    </cfRule>
  </conditionalFormatting>
  <conditionalFormatting sqref="O2">
    <cfRule type="cellIs" dxfId="85" priority="170" operator="between">
      <formula>1.67</formula>
      <formula>2.33</formula>
    </cfRule>
  </conditionalFormatting>
  <conditionalFormatting sqref="O2">
    <cfRule type="cellIs" dxfId="84" priority="169" operator="between">
      <formula>2.34</formula>
      <formula>3</formula>
    </cfRule>
  </conditionalFormatting>
  <conditionalFormatting sqref="Q2">
    <cfRule type="cellIs" dxfId="83" priority="168" operator="between">
      <formula>1</formula>
      <formula>1.66</formula>
    </cfRule>
  </conditionalFormatting>
  <conditionalFormatting sqref="Q2">
    <cfRule type="cellIs" dxfId="82" priority="167" operator="between">
      <formula>1.67</formula>
      <formula>2.33</formula>
    </cfRule>
  </conditionalFormatting>
  <conditionalFormatting sqref="Q2">
    <cfRule type="cellIs" dxfId="81" priority="166" operator="between">
      <formula>2.34</formula>
      <formula>3</formula>
    </cfRule>
  </conditionalFormatting>
  <conditionalFormatting sqref="B2">
    <cfRule type="cellIs" dxfId="80" priority="165" operator="between">
      <formula>1</formula>
      <formula>1.66</formula>
    </cfRule>
  </conditionalFormatting>
  <conditionalFormatting sqref="B2">
    <cfRule type="cellIs" dxfId="79" priority="164" operator="between">
      <formula>1.67</formula>
      <formula>2.33</formula>
    </cfRule>
  </conditionalFormatting>
  <conditionalFormatting sqref="B2">
    <cfRule type="cellIs" dxfId="78" priority="163" operator="between">
      <formula>2.34</formula>
      <formula>3</formula>
    </cfRule>
  </conditionalFormatting>
  <conditionalFormatting sqref="C2">
    <cfRule type="cellIs" dxfId="77" priority="162" operator="between">
      <formula>1</formula>
      <formula>1.66</formula>
    </cfRule>
  </conditionalFormatting>
  <conditionalFormatting sqref="C2">
    <cfRule type="cellIs" dxfId="76" priority="161" operator="between">
      <formula>1.67</formula>
      <formula>2.33</formula>
    </cfRule>
  </conditionalFormatting>
  <conditionalFormatting sqref="C2">
    <cfRule type="cellIs" dxfId="75" priority="160" operator="between">
      <formula>2.34</formula>
      <formula>3</formula>
    </cfRule>
  </conditionalFormatting>
  <conditionalFormatting sqref="D2">
    <cfRule type="cellIs" dxfId="74" priority="159" operator="between">
      <formula>1</formula>
      <formula>1.66</formula>
    </cfRule>
  </conditionalFormatting>
  <conditionalFormatting sqref="D2">
    <cfRule type="cellIs" dxfId="73" priority="158" operator="between">
      <formula>1.67</formula>
      <formula>2.33</formula>
    </cfRule>
  </conditionalFormatting>
  <conditionalFormatting sqref="D2">
    <cfRule type="cellIs" dxfId="72" priority="157" operator="between">
      <formula>2.34</formula>
      <formula>3</formula>
    </cfRule>
  </conditionalFormatting>
  <conditionalFormatting sqref="E2">
    <cfRule type="cellIs" dxfId="71" priority="156" operator="between">
      <formula>1</formula>
      <formula>1.66</formula>
    </cfRule>
  </conditionalFormatting>
  <conditionalFormatting sqref="E2">
    <cfRule type="cellIs" dxfId="70" priority="155" operator="between">
      <formula>1.67</formula>
      <formula>2.33</formula>
    </cfRule>
  </conditionalFormatting>
  <conditionalFormatting sqref="E2">
    <cfRule type="cellIs" dxfId="69" priority="154" operator="between">
      <formula>2.34</formula>
      <formula>3</formula>
    </cfRule>
  </conditionalFormatting>
  <conditionalFormatting sqref="F2">
    <cfRule type="cellIs" dxfId="68" priority="153" operator="between">
      <formula>1</formula>
      <formula>1.66</formula>
    </cfRule>
  </conditionalFormatting>
  <conditionalFormatting sqref="F2">
    <cfRule type="cellIs" dxfId="67" priority="152" operator="between">
      <formula>1.67</formula>
      <formula>2.33</formula>
    </cfRule>
  </conditionalFormatting>
  <conditionalFormatting sqref="F2">
    <cfRule type="cellIs" dxfId="66" priority="151" operator="between">
      <formula>2.34</formula>
      <formula>3</formula>
    </cfRule>
  </conditionalFormatting>
  <conditionalFormatting sqref="G2">
    <cfRule type="cellIs" dxfId="65" priority="150" operator="between">
      <formula>1</formula>
      <formula>1.66</formula>
    </cfRule>
  </conditionalFormatting>
  <conditionalFormatting sqref="G2">
    <cfRule type="cellIs" dxfId="64" priority="149" operator="between">
      <formula>1.67</formula>
      <formula>2.33</formula>
    </cfRule>
  </conditionalFormatting>
  <conditionalFormatting sqref="G2">
    <cfRule type="cellIs" dxfId="63" priority="148" operator="between">
      <formula>2.34</formula>
      <formula>3</formula>
    </cfRule>
  </conditionalFormatting>
  <conditionalFormatting sqref="H2">
    <cfRule type="cellIs" dxfId="62" priority="147" operator="between">
      <formula>1</formula>
      <formula>1.66</formula>
    </cfRule>
  </conditionalFormatting>
  <conditionalFormatting sqref="H2">
    <cfRule type="cellIs" dxfId="61" priority="146" operator="between">
      <formula>1.67</formula>
      <formula>2.33</formula>
    </cfRule>
  </conditionalFormatting>
  <conditionalFormatting sqref="H2">
    <cfRule type="cellIs" dxfId="60" priority="145" operator="between">
      <formula>2.34</formula>
      <formula>3</formula>
    </cfRule>
  </conditionalFormatting>
  <conditionalFormatting sqref="I2">
    <cfRule type="cellIs" dxfId="59" priority="144" operator="between">
      <formula>1</formula>
      <formula>1.66</formula>
    </cfRule>
  </conditionalFormatting>
  <conditionalFormatting sqref="I2">
    <cfRule type="cellIs" dxfId="58" priority="143" operator="between">
      <formula>1.67</formula>
      <formula>2.33</formula>
    </cfRule>
  </conditionalFormatting>
  <conditionalFormatting sqref="I2">
    <cfRule type="cellIs" dxfId="57" priority="142" operator="between">
      <formula>2.34</formula>
      <formula>3</formula>
    </cfRule>
  </conditionalFormatting>
  <conditionalFormatting sqref="J2">
    <cfRule type="cellIs" dxfId="56" priority="141" operator="between">
      <formula>1</formula>
      <formula>1.66</formula>
    </cfRule>
  </conditionalFormatting>
  <conditionalFormatting sqref="J2">
    <cfRule type="cellIs" dxfId="55" priority="140" operator="between">
      <formula>1.67</formula>
      <formula>2.33</formula>
    </cfRule>
  </conditionalFormatting>
  <conditionalFormatting sqref="J2">
    <cfRule type="cellIs" dxfId="54" priority="139" operator="between">
      <formula>2.34</formula>
      <formula>3</formula>
    </cfRule>
  </conditionalFormatting>
  <conditionalFormatting sqref="K2">
    <cfRule type="cellIs" dxfId="53" priority="138" operator="between">
      <formula>1</formula>
      <formula>1.66</formula>
    </cfRule>
  </conditionalFormatting>
  <conditionalFormatting sqref="K2">
    <cfRule type="cellIs" dxfId="52" priority="137" operator="between">
      <formula>1.67</formula>
      <formula>2.33</formula>
    </cfRule>
  </conditionalFormatting>
  <conditionalFormatting sqref="K2">
    <cfRule type="cellIs" dxfId="51" priority="136" operator="between">
      <formula>2.34</formula>
      <formula>3</formula>
    </cfRule>
  </conditionalFormatting>
  <conditionalFormatting sqref="L2">
    <cfRule type="cellIs" dxfId="50" priority="135" operator="between">
      <formula>1</formula>
      <formula>1.66</formula>
    </cfRule>
  </conditionalFormatting>
  <conditionalFormatting sqref="L2">
    <cfRule type="cellIs" dxfId="49" priority="134" operator="between">
      <formula>1.67</formula>
      <formula>2.33</formula>
    </cfRule>
  </conditionalFormatting>
  <conditionalFormatting sqref="L2">
    <cfRule type="cellIs" dxfId="48" priority="133" operator="between">
      <formula>2.34</formula>
      <formula>3</formula>
    </cfRule>
  </conditionalFormatting>
  <conditionalFormatting sqref="M2">
    <cfRule type="cellIs" dxfId="47" priority="132" operator="between">
      <formula>1</formula>
      <formula>1.66</formula>
    </cfRule>
  </conditionalFormatting>
  <conditionalFormatting sqref="M2">
    <cfRule type="cellIs" dxfId="46" priority="131" operator="between">
      <formula>1.67</formula>
      <formula>2.33</formula>
    </cfRule>
  </conditionalFormatting>
  <conditionalFormatting sqref="M2">
    <cfRule type="cellIs" dxfId="45" priority="130" operator="between">
      <formula>2.34</formula>
      <formula>3</formula>
    </cfRule>
  </conditionalFormatting>
  <conditionalFormatting sqref="N2">
    <cfRule type="cellIs" dxfId="44" priority="129" operator="between">
      <formula>1</formula>
      <formula>1.66</formula>
    </cfRule>
  </conditionalFormatting>
  <conditionalFormatting sqref="N2">
    <cfRule type="cellIs" dxfId="43" priority="128" operator="between">
      <formula>1.67</formula>
      <formula>2.33</formula>
    </cfRule>
  </conditionalFormatting>
  <conditionalFormatting sqref="N2">
    <cfRule type="cellIs" dxfId="42" priority="127" operator="between">
      <formula>2.34</formula>
      <formula>3</formula>
    </cfRule>
  </conditionalFormatting>
  <conditionalFormatting sqref="O2">
    <cfRule type="cellIs" dxfId="41" priority="126" operator="between">
      <formula>1</formula>
      <formula>1.66</formula>
    </cfRule>
  </conditionalFormatting>
  <conditionalFormatting sqref="O2">
    <cfRule type="cellIs" dxfId="40" priority="125" operator="between">
      <formula>1.67</formula>
      <formula>2.33</formula>
    </cfRule>
  </conditionalFormatting>
  <conditionalFormatting sqref="O2">
    <cfRule type="cellIs" dxfId="39" priority="124" operator="between">
      <formula>2.34</formula>
      <formula>3</formula>
    </cfRule>
  </conditionalFormatting>
  <conditionalFormatting sqref="Q2">
    <cfRule type="cellIs" dxfId="38" priority="123" operator="between">
      <formula>1</formula>
      <formula>1.66</formula>
    </cfRule>
  </conditionalFormatting>
  <conditionalFormatting sqref="Q2">
    <cfRule type="cellIs" dxfId="37" priority="122" operator="between">
      <formula>1.67</formula>
      <formula>2.33</formula>
    </cfRule>
  </conditionalFormatting>
  <conditionalFormatting sqref="Q2">
    <cfRule type="cellIs" dxfId="36" priority="121" operator="between">
      <formula>2.34</formula>
      <formula>3</formula>
    </cfRule>
  </conditionalFormatting>
  <conditionalFormatting sqref="B2">
    <cfRule type="cellIs" dxfId="35" priority="120" operator="between">
      <formula>1</formula>
      <formula>1.66</formula>
    </cfRule>
  </conditionalFormatting>
  <conditionalFormatting sqref="B2">
    <cfRule type="cellIs" dxfId="34" priority="119" operator="between">
      <formula>1.67</formula>
      <formula>2.33</formula>
    </cfRule>
  </conditionalFormatting>
  <conditionalFormatting sqref="B2">
    <cfRule type="cellIs" dxfId="33" priority="118" operator="between">
      <formula>2.34</formula>
      <formula>3</formula>
    </cfRule>
  </conditionalFormatting>
  <conditionalFormatting sqref="B2">
    <cfRule type="cellIs" dxfId="32" priority="75" operator="between">
      <formula>1</formula>
      <formula>1.66</formula>
    </cfRule>
  </conditionalFormatting>
  <conditionalFormatting sqref="B2">
    <cfRule type="cellIs" dxfId="31" priority="74" operator="between">
      <formula>1.67</formula>
      <formula>2.33</formula>
    </cfRule>
  </conditionalFormatting>
  <conditionalFormatting sqref="B2">
    <cfRule type="cellIs" dxfId="30" priority="73" operator="between">
      <formula>2.34</formula>
      <formula>3</formula>
    </cfRule>
  </conditionalFormatting>
  <conditionalFormatting sqref="B3:Q3">
    <cfRule type="cellIs" dxfId="29" priority="28" operator="between">
      <formula>2.34</formula>
      <formula>3</formula>
    </cfRule>
    <cfRule type="cellIs" dxfId="28" priority="29" operator="between">
      <formula>1.67</formula>
      <formula>2.34</formula>
    </cfRule>
    <cfRule type="cellIs" dxfId="27" priority="30" operator="between">
      <formula>1</formula>
      <formula>1.66</formula>
    </cfRule>
  </conditionalFormatting>
  <conditionalFormatting sqref="P2">
    <cfRule type="cellIs" dxfId="26" priority="9" operator="between">
      <formula>1</formula>
      <formula>1.66</formula>
    </cfRule>
  </conditionalFormatting>
  <conditionalFormatting sqref="P2">
    <cfRule type="cellIs" dxfId="25" priority="8" operator="between">
      <formula>1.67</formula>
      <formula>2.33</formula>
    </cfRule>
  </conditionalFormatting>
  <conditionalFormatting sqref="P2">
    <cfRule type="cellIs" dxfId="24" priority="7" operator="between">
      <formula>2.34</formula>
      <formula>3</formula>
    </cfRule>
  </conditionalFormatting>
  <conditionalFormatting sqref="P2">
    <cfRule type="cellIs" dxfId="23" priority="6" operator="between">
      <formula>1</formula>
      <formula>1.66</formula>
    </cfRule>
  </conditionalFormatting>
  <conditionalFormatting sqref="P2">
    <cfRule type="cellIs" dxfId="22" priority="5" operator="between">
      <formula>1.67</formula>
      <formula>2.33</formula>
    </cfRule>
  </conditionalFormatting>
  <conditionalFormatting sqref="P2">
    <cfRule type="cellIs" dxfId="21" priority="4" operator="between">
      <formula>2.34</formula>
      <formula>3</formula>
    </cfRule>
  </conditionalFormatting>
  <conditionalFormatting sqref="P2">
    <cfRule type="cellIs" dxfId="20" priority="27" operator="between">
      <formula>1</formula>
      <formula>1.66</formula>
    </cfRule>
  </conditionalFormatting>
  <conditionalFormatting sqref="P2">
    <cfRule type="cellIs" dxfId="19" priority="26" operator="between">
      <formula>1.67</formula>
      <formula>2.33</formula>
    </cfRule>
  </conditionalFormatting>
  <conditionalFormatting sqref="P2">
    <cfRule type="cellIs" dxfId="18" priority="25" operator="between">
      <formula>2.34</formula>
      <formula>3</formula>
    </cfRule>
  </conditionalFormatting>
  <conditionalFormatting sqref="P2">
    <cfRule type="cellIs" dxfId="17" priority="24" operator="between">
      <formula>1</formula>
      <formula>1.66</formula>
    </cfRule>
  </conditionalFormatting>
  <conditionalFormatting sqref="P2">
    <cfRule type="cellIs" dxfId="16" priority="23" operator="between">
      <formula>1.67</formula>
      <formula>2.33</formula>
    </cfRule>
  </conditionalFormatting>
  <conditionalFormatting sqref="P2">
    <cfRule type="cellIs" dxfId="15" priority="22" operator="between">
      <formula>2.34</formula>
      <formula>3</formula>
    </cfRule>
  </conditionalFormatting>
  <conditionalFormatting sqref="P2">
    <cfRule type="cellIs" dxfId="14" priority="21" operator="between">
      <formula>1</formula>
      <formula>1.66</formula>
    </cfRule>
  </conditionalFormatting>
  <conditionalFormatting sqref="P2">
    <cfRule type="cellIs" dxfId="13" priority="20" operator="between">
      <formula>1.67</formula>
      <formula>2.33</formula>
    </cfRule>
  </conditionalFormatting>
  <conditionalFormatting sqref="P2">
    <cfRule type="cellIs" dxfId="12" priority="19" operator="between">
      <formula>2.34</formula>
      <formula>3</formula>
    </cfRule>
  </conditionalFormatting>
  <conditionalFormatting sqref="P2">
    <cfRule type="cellIs" dxfId="11" priority="18" operator="between">
      <formula>1</formula>
      <formula>1.66</formula>
    </cfRule>
  </conditionalFormatting>
  <conditionalFormatting sqref="P2">
    <cfRule type="cellIs" dxfId="10" priority="17" operator="between">
      <formula>1.67</formula>
      <formula>2.33</formula>
    </cfRule>
  </conditionalFormatting>
  <conditionalFormatting sqref="P2">
    <cfRule type="cellIs" dxfId="9" priority="16" operator="between">
      <formula>2.34</formula>
      <formula>3</formula>
    </cfRule>
  </conditionalFormatting>
  <conditionalFormatting sqref="P2">
    <cfRule type="cellIs" dxfId="8" priority="15" operator="between">
      <formula>1</formula>
      <formula>1.66</formula>
    </cfRule>
  </conditionalFormatting>
  <conditionalFormatting sqref="P2">
    <cfRule type="cellIs" dxfId="7" priority="14" operator="between">
      <formula>1.67</formula>
      <formula>2.33</formula>
    </cfRule>
  </conditionalFormatting>
  <conditionalFormatting sqref="P2">
    <cfRule type="cellIs" dxfId="6" priority="13" operator="between">
      <formula>2.34</formula>
      <formula>3</formula>
    </cfRule>
  </conditionalFormatting>
  <conditionalFormatting sqref="P2">
    <cfRule type="cellIs" dxfId="5" priority="12" operator="between">
      <formula>1</formula>
      <formula>1.66</formula>
    </cfRule>
  </conditionalFormatting>
  <conditionalFormatting sqref="P2">
    <cfRule type="cellIs" dxfId="4" priority="11" operator="between">
      <formula>1.67</formula>
      <formula>2.33</formula>
    </cfRule>
  </conditionalFormatting>
  <conditionalFormatting sqref="P2">
    <cfRule type="cellIs" dxfId="3" priority="10" operator="between">
      <formula>2.34</formula>
      <formula>3</formula>
    </cfRule>
  </conditionalFormatting>
  <pageMargins left="0.7" right="0.7" top="0.78740157499999996" bottom="0.78740157499999996" header="0.3" footer="0.3"/>
  <pageSetup paperSize="9" scale="69" orientation="landscape" r:id="rId1"/>
  <headerFooter>
    <oddHeader>&amp;C&amp;"Arial,Standard"&amp;10PegA-Expertencheck
&amp;A&amp;R&amp;G</oddHeader>
    <oddFooter>&amp;L&amp;"Arial,Standard"&amp;10&amp;D&amp;C&amp;"Arial,Standard"&amp;10© 2019 Berufsgenossenschaft Handel und Warenlogistik, Gesellschaft für Gute Arbeit mbH und Technische Universität Dresden
Mit Unterstützung von INQA, BAuA, HDE, ver.di und BGA.</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pageSetUpPr fitToPage="1"/>
  </sheetPr>
  <dimension ref="A1:I34"/>
  <sheetViews>
    <sheetView zoomScale="90" zoomScaleNormal="90" zoomScaleSheetLayoutView="100" workbookViewId="0">
      <pane ySplit="2" topLeftCell="A3" activePane="bottomLeft" state="frozen"/>
      <selection pane="bottomLeft" activeCell="E1" sqref="E1"/>
    </sheetView>
  </sheetViews>
  <sheetFormatPr baseColWidth="10" defaultColWidth="11.42578125" defaultRowHeight="15"/>
  <cols>
    <col min="1" max="1" width="21.42578125" style="20" customWidth="1"/>
    <col min="2" max="2" width="11.42578125" style="20"/>
    <col min="3" max="3" width="44.7109375" style="20" customWidth="1"/>
    <col min="4" max="4" width="62.140625" style="20" customWidth="1"/>
    <col min="5" max="8" width="14.7109375" style="20" customWidth="1"/>
    <col min="9" max="9" width="18.85546875" style="20" customWidth="1"/>
    <col min="10" max="16384" width="11.42578125" style="20"/>
  </cols>
  <sheetData>
    <row r="1" spans="1:9" ht="24.75" customHeight="1">
      <c r="A1" s="317" t="s">
        <v>104</v>
      </c>
      <c r="B1" s="318"/>
      <c r="C1" s="140" t="str">
        <f>'Eingabe Begehung'!B7</f>
        <v>Bitte eintragen</v>
      </c>
      <c r="D1" s="140" t="str">
        <f>'Eingabe Begehung'!B4</f>
        <v>Bitte eintragen</v>
      </c>
      <c r="E1" s="140" t="str">
        <f>'Eingabe Begehung'!B5</f>
        <v>Bitte eintragen</v>
      </c>
      <c r="F1" s="140"/>
      <c r="G1" s="140"/>
      <c r="H1" s="140"/>
      <c r="I1" s="141"/>
    </row>
    <row r="2" spans="1:9" ht="54" customHeight="1">
      <c r="A2" s="135" t="s">
        <v>372</v>
      </c>
      <c r="B2" s="170" t="s">
        <v>25</v>
      </c>
      <c r="C2" s="136" t="s">
        <v>253</v>
      </c>
      <c r="D2" s="137" t="s">
        <v>20</v>
      </c>
      <c r="E2" s="138" t="s">
        <v>21</v>
      </c>
      <c r="F2" s="138" t="s">
        <v>112</v>
      </c>
      <c r="G2" s="138" t="s">
        <v>33</v>
      </c>
      <c r="H2" s="138" t="s">
        <v>113</v>
      </c>
      <c r="I2" s="139" t="s">
        <v>22</v>
      </c>
    </row>
    <row r="3" spans="1:9" ht="129.94999999999999" customHeight="1">
      <c r="A3" s="310" t="s">
        <v>0</v>
      </c>
      <c r="B3" s="311">
        <f>Umkodiert!H19</f>
        <v>0</v>
      </c>
      <c r="C3" s="312" t="s">
        <v>34</v>
      </c>
      <c r="D3" s="14"/>
      <c r="E3" s="14"/>
      <c r="F3" s="14"/>
      <c r="G3" s="14"/>
      <c r="H3" s="14"/>
      <c r="I3" s="15"/>
    </row>
    <row r="4" spans="1:9" ht="129.94999999999999" customHeight="1">
      <c r="A4" s="310"/>
      <c r="B4" s="311"/>
      <c r="C4" s="312"/>
      <c r="D4" s="14"/>
      <c r="E4" s="14"/>
      <c r="F4" s="14"/>
      <c r="G4" s="14"/>
      <c r="H4" s="14"/>
      <c r="I4" s="15"/>
    </row>
    <row r="5" spans="1:9" ht="129.94999999999999" customHeight="1">
      <c r="A5" s="310" t="s">
        <v>23</v>
      </c>
      <c r="B5" s="311" t="e">
        <f>Umkodiert!H18</f>
        <v>#DIV/0!</v>
      </c>
      <c r="C5" s="312" t="s">
        <v>359</v>
      </c>
      <c r="D5" s="14"/>
      <c r="E5" s="14"/>
      <c r="F5" s="14"/>
      <c r="G5" s="14"/>
      <c r="H5" s="14"/>
      <c r="I5" s="15"/>
    </row>
    <row r="6" spans="1:9" ht="129.94999999999999" customHeight="1">
      <c r="A6" s="310"/>
      <c r="B6" s="311"/>
      <c r="C6" s="312"/>
      <c r="D6" s="14"/>
      <c r="E6" s="14"/>
      <c r="F6" s="14"/>
      <c r="G6" s="14"/>
      <c r="H6" s="14"/>
      <c r="I6" s="15"/>
    </row>
    <row r="7" spans="1:9" ht="129.94999999999999" customHeight="1">
      <c r="A7" s="310" t="s">
        <v>357</v>
      </c>
      <c r="B7" s="311">
        <f>Umkodiert!H17</f>
        <v>0</v>
      </c>
      <c r="C7" s="312" t="s">
        <v>35</v>
      </c>
      <c r="D7" s="14"/>
      <c r="E7" s="14"/>
      <c r="F7" s="14"/>
      <c r="G7" s="14"/>
      <c r="H7" s="14"/>
      <c r="I7" s="15"/>
    </row>
    <row r="8" spans="1:9" ht="129.94999999999999" customHeight="1">
      <c r="A8" s="310"/>
      <c r="B8" s="311"/>
      <c r="C8" s="312"/>
      <c r="D8" s="14"/>
      <c r="E8" s="14"/>
      <c r="F8" s="14"/>
      <c r="G8" s="14"/>
      <c r="H8" s="14"/>
      <c r="I8" s="15"/>
    </row>
    <row r="9" spans="1:9" ht="129.94999999999999" customHeight="1">
      <c r="A9" s="310" t="s">
        <v>31</v>
      </c>
      <c r="B9" s="311" t="e">
        <f>Umkodiert!H16</f>
        <v>#DIV/0!</v>
      </c>
      <c r="C9" s="312" t="s">
        <v>36</v>
      </c>
      <c r="D9" s="16"/>
      <c r="E9" s="16"/>
      <c r="F9" s="16"/>
      <c r="G9" s="16"/>
      <c r="H9" s="16"/>
      <c r="I9" s="17"/>
    </row>
    <row r="10" spans="1:9" ht="129.94999999999999" customHeight="1">
      <c r="A10" s="310"/>
      <c r="B10" s="311"/>
      <c r="C10" s="312"/>
      <c r="D10" s="16"/>
      <c r="E10" s="16"/>
      <c r="F10" s="16"/>
      <c r="G10" s="16"/>
      <c r="H10" s="16"/>
      <c r="I10" s="17"/>
    </row>
    <row r="11" spans="1:9" ht="129.94999999999999" customHeight="1">
      <c r="A11" s="310" t="s">
        <v>3</v>
      </c>
      <c r="B11" s="311">
        <f>Umkodiert!H15</f>
        <v>0</v>
      </c>
      <c r="C11" s="312" t="s">
        <v>37</v>
      </c>
      <c r="D11" s="14"/>
      <c r="E11" s="14"/>
      <c r="F11" s="14"/>
      <c r="G11" s="14"/>
      <c r="H11" s="14"/>
      <c r="I11" s="15"/>
    </row>
    <row r="12" spans="1:9" ht="129.94999999999999" customHeight="1">
      <c r="A12" s="310"/>
      <c r="B12" s="311"/>
      <c r="C12" s="312"/>
      <c r="D12" s="14"/>
      <c r="E12" s="14"/>
      <c r="F12" s="14"/>
      <c r="G12" s="14"/>
      <c r="H12" s="14"/>
      <c r="I12" s="15"/>
    </row>
    <row r="13" spans="1:9" ht="129.94999999999999" customHeight="1">
      <c r="A13" s="310" t="s">
        <v>4</v>
      </c>
      <c r="B13" s="311" t="e">
        <f>Umkodiert!H14</f>
        <v>#DIV/0!</v>
      </c>
      <c r="C13" s="312" t="s">
        <v>38</v>
      </c>
      <c r="D13" s="16"/>
      <c r="E13" s="16"/>
      <c r="F13" s="16"/>
      <c r="G13" s="16"/>
      <c r="H13" s="16"/>
      <c r="I13" s="17"/>
    </row>
    <row r="14" spans="1:9" ht="129.94999999999999" customHeight="1">
      <c r="A14" s="310"/>
      <c r="B14" s="311"/>
      <c r="C14" s="312"/>
      <c r="D14" s="16"/>
      <c r="E14" s="16"/>
      <c r="F14" s="16"/>
      <c r="G14" s="16"/>
      <c r="H14" s="16"/>
      <c r="I14" s="17"/>
    </row>
    <row r="15" spans="1:9" ht="129.94999999999999" customHeight="1">
      <c r="A15" s="310" t="s">
        <v>24</v>
      </c>
      <c r="B15" s="311" t="e">
        <f>Umkodiert!H13</f>
        <v>#DIV/0!</v>
      </c>
      <c r="C15" s="312" t="s">
        <v>262</v>
      </c>
      <c r="D15" s="16"/>
      <c r="E15" s="16"/>
      <c r="F15" s="16"/>
      <c r="G15" s="16"/>
      <c r="H15" s="16"/>
      <c r="I15" s="17"/>
    </row>
    <row r="16" spans="1:9" ht="129.94999999999999" customHeight="1">
      <c r="A16" s="310"/>
      <c r="B16" s="311"/>
      <c r="C16" s="312"/>
      <c r="D16" s="16"/>
      <c r="E16" s="16"/>
      <c r="F16" s="16"/>
      <c r="G16" s="16"/>
      <c r="H16" s="16"/>
      <c r="I16" s="17"/>
    </row>
    <row r="17" spans="1:9" ht="129.94999999999999" customHeight="1">
      <c r="A17" s="310" t="s">
        <v>6</v>
      </c>
      <c r="B17" s="311" t="e">
        <f>Umkodiert!H12</f>
        <v>#DIV/0!</v>
      </c>
      <c r="C17" s="312" t="s">
        <v>360</v>
      </c>
      <c r="D17" s="16"/>
      <c r="E17" s="16"/>
      <c r="F17" s="16"/>
      <c r="G17" s="16"/>
      <c r="H17" s="16"/>
      <c r="I17" s="17"/>
    </row>
    <row r="18" spans="1:9" ht="129.94999999999999" customHeight="1">
      <c r="A18" s="310"/>
      <c r="B18" s="311"/>
      <c r="C18" s="312"/>
      <c r="D18" s="16"/>
      <c r="E18" s="16"/>
      <c r="F18" s="16"/>
      <c r="G18" s="16"/>
      <c r="H18" s="16"/>
      <c r="I18" s="17"/>
    </row>
    <row r="19" spans="1:9" ht="129.94999999999999" customHeight="1">
      <c r="A19" s="310" t="s">
        <v>7</v>
      </c>
      <c r="B19" s="311" t="e">
        <f>Umkodiert!H11</f>
        <v>#DIV/0!</v>
      </c>
      <c r="C19" s="312" t="s">
        <v>361</v>
      </c>
      <c r="D19" s="16"/>
      <c r="E19" s="16"/>
      <c r="F19" s="16"/>
      <c r="G19" s="16"/>
      <c r="H19" s="16"/>
      <c r="I19" s="17"/>
    </row>
    <row r="20" spans="1:9" ht="129.94999999999999" customHeight="1">
      <c r="A20" s="310"/>
      <c r="B20" s="311"/>
      <c r="C20" s="312"/>
      <c r="D20" s="16"/>
      <c r="E20" s="16"/>
      <c r="F20" s="16"/>
      <c r="G20" s="16"/>
      <c r="H20" s="16"/>
      <c r="I20" s="17"/>
    </row>
    <row r="21" spans="1:9" ht="129.94999999999999" customHeight="1">
      <c r="A21" s="310" t="s">
        <v>8</v>
      </c>
      <c r="B21" s="311" t="e">
        <f>Umkodiert!H10</f>
        <v>#DIV/0!</v>
      </c>
      <c r="C21" s="312" t="s">
        <v>39</v>
      </c>
      <c r="D21" s="16"/>
      <c r="E21" s="16"/>
      <c r="F21" s="16"/>
      <c r="G21" s="16"/>
      <c r="H21" s="16"/>
      <c r="I21" s="17"/>
    </row>
    <row r="22" spans="1:9" ht="129.94999999999999" customHeight="1">
      <c r="A22" s="310"/>
      <c r="B22" s="311"/>
      <c r="C22" s="312"/>
      <c r="D22" s="16"/>
      <c r="E22" s="16"/>
      <c r="F22" s="16"/>
      <c r="G22" s="16"/>
      <c r="H22" s="16"/>
      <c r="I22" s="17"/>
    </row>
    <row r="23" spans="1:9" ht="129.94999999999999" customHeight="1">
      <c r="A23" s="310" t="s">
        <v>114</v>
      </c>
      <c r="B23" s="311" t="e">
        <f>Umkodiert!H9</f>
        <v>#DIV/0!</v>
      </c>
      <c r="C23" s="312" t="s">
        <v>40</v>
      </c>
      <c r="D23" s="16"/>
      <c r="E23" s="16"/>
      <c r="F23" s="16"/>
      <c r="G23" s="16"/>
      <c r="H23" s="16"/>
      <c r="I23" s="17"/>
    </row>
    <row r="24" spans="1:9" ht="129.94999999999999" customHeight="1">
      <c r="A24" s="310"/>
      <c r="B24" s="311"/>
      <c r="C24" s="312"/>
      <c r="D24" s="16"/>
      <c r="E24" s="16"/>
      <c r="F24" s="16"/>
      <c r="G24" s="16"/>
      <c r="H24" s="16"/>
      <c r="I24" s="17"/>
    </row>
    <row r="25" spans="1:9" ht="129.94999999999999" customHeight="1">
      <c r="A25" s="310" t="s">
        <v>115</v>
      </c>
      <c r="B25" s="311" t="e">
        <f>Umkodiert!H8</f>
        <v>#DIV/0!</v>
      </c>
      <c r="C25" s="316" t="s">
        <v>369</v>
      </c>
      <c r="D25" s="16"/>
      <c r="E25" s="16"/>
      <c r="F25" s="16"/>
      <c r="G25" s="16"/>
      <c r="H25" s="16"/>
      <c r="I25" s="17"/>
    </row>
    <row r="26" spans="1:9" ht="142.5" customHeight="1">
      <c r="A26" s="310"/>
      <c r="B26" s="311"/>
      <c r="C26" s="316"/>
      <c r="D26" s="16"/>
      <c r="E26" s="16"/>
      <c r="F26" s="16"/>
      <c r="G26" s="16"/>
      <c r="H26" s="16"/>
      <c r="I26" s="17"/>
    </row>
    <row r="27" spans="1:9" ht="129.94999999999999" customHeight="1">
      <c r="A27" s="310" t="s">
        <v>333</v>
      </c>
      <c r="B27" s="311" t="e">
        <f>Umkodiert!H7</f>
        <v>#DIV/0!</v>
      </c>
      <c r="C27" s="312" t="s">
        <v>362</v>
      </c>
      <c r="D27" s="16"/>
      <c r="E27" s="16"/>
      <c r="F27" s="16"/>
      <c r="G27" s="16"/>
      <c r="H27" s="16"/>
      <c r="I27" s="17"/>
    </row>
    <row r="28" spans="1:9" ht="129.94999999999999" customHeight="1">
      <c r="A28" s="310"/>
      <c r="B28" s="311"/>
      <c r="C28" s="312"/>
      <c r="D28" s="16"/>
      <c r="E28" s="16"/>
      <c r="F28" s="16"/>
      <c r="G28" s="16"/>
      <c r="H28" s="16"/>
      <c r="I28" s="17"/>
    </row>
    <row r="29" spans="1:9" ht="129.94999999999999" customHeight="1">
      <c r="A29" s="310" t="s">
        <v>9</v>
      </c>
      <c r="B29" s="311" t="e">
        <f>Umkodiert!H6</f>
        <v>#DIV/0!</v>
      </c>
      <c r="C29" s="312" t="s">
        <v>363</v>
      </c>
      <c r="D29" s="16"/>
      <c r="E29" s="16"/>
      <c r="F29" s="16"/>
      <c r="G29" s="16"/>
      <c r="H29" s="16"/>
      <c r="I29" s="17"/>
    </row>
    <row r="30" spans="1:9" ht="129.94999999999999" customHeight="1">
      <c r="A30" s="310"/>
      <c r="B30" s="311"/>
      <c r="C30" s="312"/>
      <c r="D30" s="16"/>
      <c r="E30" s="16"/>
      <c r="F30" s="16"/>
      <c r="G30" s="16"/>
      <c r="H30" s="16"/>
      <c r="I30" s="17"/>
    </row>
    <row r="31" spans="1:9" ht="129.94999999999999" customHeight="1">
      <c r="A31" s="310" t="s">
        <v>358</v>
      </c>
      <c r="B31" s="311" t="e">
        <f>Umkodiert!H5</f>
        <v>#DIV/0!</v>
      </c>
      <c r="C31" s="312" t="s">
        <v>41</v>
      </c>
      <c r="D31" s="16"/>
      <c r="E31" s="16"/>
      <c r="F31" s="16"/>
      <c r="G31" s="16"/>
      <c r="H31" s="16"/>
      <c r="I31" s="17"/>
    </row>
    <row r="32" spans="1:9" ht="129.94999999999999" customHeight="1">
      <c r="A32" s="310"/>
      <c r="B32" s="311"/>
      <c r="C32" s="312"/>
      <c r="D32" s="16"/>
      <c r="E32" s="16"/>
      <c r="F32" s="16"/>
      <c r="G32" s="16"/>
      <c r="H32" s="16"/>
      <c r="I32" s="17"/>
    </row>
    <row r="33" spans="1:9" ht="129.94999999999999" customHeight="1">
      <c r="A33" s="310" t="s">
        <v>10</v>
      </c>
      <c r="B33" s="311" t="e">
        <f>Umkodiert!H4</f>
        <v>#DIV/0!</v>
      </c>
      <c r="C33" s="312" t="s">
        <v>364</v>
      </c>
      <c r="D33" s="16"/>
      <c r="E33" s="16"/>
      <c r="F33" s="16"/>
      <c r="G33" s="16"/>
      <c r="H33" s="16"/>
      <c r="I33" s="17"/>
    </row>
    <row r="34" spans="1:9" ht="129.94999999999999" customHeight="1">
      <c r="A34" s="313"/>
      <c r="B34" s="314"/>
      <c r="C34" s="315"/>
      <c r="D34" s="18"/>
      <c r="E34" s="18"/>
      <c r="F34" s="18"/>
      <c r="G34" s="18"/>
      <c r="H34" s="18"/>
      <c r="I34" s="19"/>
    </row>
  </sheetData>
  <mergeCells count="49">
    <mergeCell ref="A1:B1"/>
    <mergeCell ref="A3:A4"/>
    <mergeCell ref="B3:B4"/>
    <mergeCell ref="C3:C4"/>
    <mergeCell ref="A5:A6"/>
    <mergeCell ref="B5:B6"/>
    <mergeCell ref="C5:C6"/>
    <mergeCell ref="A7:A8"/>
    <mergeCell ref="B7:B8"/>
    <mergeCell ref="C7:C8"/>
    <mergeCell ref="A9:A10"/>
    <mergeCell ref="B9:B10"/>
    <mergeCell ref="C9:C10"/>
    <mergeCell ref="A11:A12"/>
    <mergeCell ref="B11:B12"/>
    <mergeCell ref="C11:C12"/>
    <mergeCell ref="A13:A14"/>
    <mergeCell ref="B13:B14"/>
    <mergeCell ref="C13:C14"/>
    <mergeCell ref="A15:A16"/>
    <mergeCell ref="B15:B16"/>
    <mergeCell ref="C15:C16"/>
    <mergeCell ref="A17:A18"/>
    <mergeCell ref="B17:B18"/>
    <mergeCell ref="C17:C18"/>
    <mergeCell ref="A19:A20"/>
    <mergeCell ref="B19:B20"/>
    <mergeCell ref="C19:C20"/>
    <mergeCell ref="A21:A22"/>
    <mergeCell ref="B21:B22"/>
    <mergeCell ref="C21:C22"/>
    <mergeCell ref="A23:A24"/>
    <mergeCell ref="B23:B24"/>
    <mergeCell ref="C23:C24"/>
    <mergeCell ref="A25:A26"/>
    <mergeCell ref="B25:B26"/>
    <mergeCell ref="C25:C26"/>
    <mergeCell ref="A27:A28"/>
    <mergeCell ref="B27:B28"/>
    <mergeCell ref="C27:C28"/>
    <mergeCell ref="A29:A30"/>
    <mergeCell ref="B29:B30"/>
    <mergeCell ref="C29:C30"/>
    <mergeCell ref="A31:A32"/>
    <mergeCell ref="B31:B32"/>
    <mergeCell ref="C31:C32"/>
    <mergeCell ref="A33:A34"/>
    <mergeCell ref="B33:B34"/>
    <mergeCell ref="C33:C34"/>
  </mergeCells>
  <conditionalFormatting sqref="B3:B34">
    <cfRule type="cellIs" dxfId="2" priority="1" operator="between">
      <formula>1</formula>
      <formula>1.66</formula>
    </cfRule>
    <cfRule type="cellIs" dxfId="1" priority="2" operator="between">
      <formula>1.67</formula>
      <formula>2.34</formula>
    </cfRule>
    <cfRule type="cellIs" dxfId="0" priority="3" operator="between">
      <formula>2.34</formula>
      <formula>3</formula>
    </cfRule>
  </conditionalFormatting>
  <pageMargins left="0.70866141732283472" right="0.70866141732283472" top="0.78740157480314965" bottom="0.78740157480314965" header="0.31496062992125984" footer="0.31496062992125984"/>
  <pageSetup paperSize="9" scale="62" fitToHeight="0" orientation="landscape" r:id="rId1"/>
  <headerFooter>
    <oddHeader>&amp;C&amp;"Arial,Standard"&amp;10PegA-Expertencheck
&amp;A&amp;R&amp;G</oddHeader>
    <oddFooter>&amp;L&amp;"Arial,Standard"&amp;10&amp;D&amp;C&amp;"Arial,Standard"&amp;10© 2019 Berufsgenossenschaft Handel und Warenlogistik, Gesellschaft für Gute Arbeit mbH und Technische Universität Dresden
Mit Unterstützung von INQA, BAuA, HDE, ver.di und BGA.</oddFooter>
  </headerFooter>
  <rowBreaks count="7" manualBreakCount="7">
    <brk id="6" max="8" man="1"/>
    <brk id="10" max="8" man="1"/>
    <brk id="14" max="8" man="1"/>
    <brk id="18" max="8" man="1"/>
    <brk id="22" max="8" man="1"/>
    <brk id="26" max="8" man="1"/>
    <brk id="30" max="8" man="1"/>
  </rowBreaks>
  <ignoredErrors>
    <ignoredError sqref="B4" unlockedFormula="1"/>
  </ignoredErrors>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13</vt:i4>
      </vt:variant>
    </vt:vector>
  </HeadingPairs>
  <TitlesOfParts>
    <vt:vector size="23" baseType="lpstr">
      <vt:lpstr>Instruktionen</vt:lpstr>
      <vt:lpstr>Eingabe Dokumentenanalyse</vt:lpstr>
      <vt:lpstr>dropdown</vt:lpstr>
      <vt:lpstr>Eingabe Begehung</vt:lpstr>
      <vt:lpstr>Umkodiert</vt:lpstr>
      <vt:lpstr>Ergebnis-Grafik</vt:lpstr>
      <vt:lpstr>Ergebnis-Zusammenfassung</vt:lpstr>
      <vt:lpstr>Ergebnis-Übersicht</vt:lpstr>
      <vt:lpstr>Maßnahmenplan</vt:lpstr>
      <vt:lpstr>FAQ</vt:lpstr>
      <vt:lpstr>'Eingabe Begehung'!Druckbereich</vt:lpstr>
      <vt:lpstr>'Eingabe Dokumentenanalyse'!Druckbereich</vt:lpstr>
      <vt:lpstr>'Ergebnis-Grafik'!Druckbereich</vt:lpstr>
      <vt:lpstr>'Ergebnis-Übersicht'!Druckbereich</vt:lpstr>
      <vt:lpstr>'Ergebnis-Zusammenfassung'!Druckbereich</vt:lpstr>
      <vt:lpstr>FAQ!Druckbereich</vt:lpstr>
      <vt:lpstr>Instruktionen!Druckbereich</vt:lpstr>
      <vt:lpstr>Maßnahmenplan!Druckbereich</vt:lpstr>
      <vt:lpstr>Umkodiert!Druckbereich</vt:lpstr>
      <vt:lpstr>'Eingabe Begehung'!Drucktitel</vt:lpstr>
      <vt:lpstr>'Eingabe Dokumentenanalyse'!Drucktitel</vt:lpstr>
      <vt:lpstr>'Ergebnis-Zusammenfassung'!Drucktitel</vt:lpstr>
      <vt:lpstr>Maßnahmenplan!Drucktitel</vt:lpstr>
    </vt:vector>
  </TitlesOfParts>
  <Company>BGHW</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Kuhnert, Saskia</dc:creator>
  <cp:lastModifiedBy>Richarz, Saskia</cp:lastModifiedBy>
  <cp:lastPrinted>2019-09-20T09:19:14Z</cp:lastPrinted>
  <dcterms:created xsi:type="dcterms:W3CDTF">2019-01-10T10:31:14Z</dcterms:created>
  <dcterms:modified xsi:type="dcterms:W3CDTF">2019-10-01T07:53:34Z</dcterms:modified>
</cp:coreProperties>
</file>